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a\Desktop\הכשרה\Teaching assistent material\"/>
    </mc:Choice>
  </mc:AlternateContent>
  <xr:revisionPtr revIDLastSave="0" documentId="13_ncr:1_{EAE26F1E-B07D-4CE9-A778-479639974807}" xr6:coauthVersionLast="47" xr6:coauthVersionMax="47" xr10:uidLastSave="{00000000-0000-0000-0000-000000000000}"/>
  <bookViews>
    <workbookView xWindow="-108" yWindow="-108" windowWidth="23256" windowHeight="13896" activeTab="1" xr2:uid="{F2C5DD5B-278B-3846-8B1A-BD2E267F75B8}"/>
  </bookViews>
  <sheets>
    <sheet name="Q 1" sheetId="1" r:id="rId1"/>
    <sheet name="Q2" sheetId="2" r:id="rId2"/>
    <sheet name="Historical Vo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9" i="2" l="1"/>
  <c r="I21" i="2"/>
  <c r="C14" i="1"/>
  <c r="D9" i="1"/>
  <c r="D14" i="1"/>
  <c r="D13" i="1"/>
  <c r="C13" i="1"/>
  <c r="F11" i="2"/>
  <c r="H11" i="2"/>
  <c r="I11" i="2" s="1"/>
  <c r="J11" i="2" s="1"/>
  <c r="J31" i="2"/>
  <c r="O26" i="2"/>
  <c r="J23" i="2"/>
  <c r="D11" i="2"/>
  <c r="C11" i="2"/>
  <c r="J2" i="3"/>
  <c r="J1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3" i="3"/>
</calcChain>
</file>

<file path=xl/sharedStrings.xml><?xml version="1.0" encoding="utf-8"?>
<sst xmlns="http://schemas.openxmlformats.org/spreadsheetml/2006/main" count="1591" uniqueCount="1519">
  <si>
    <t>amounts in thousands USD</t>
  </si>
  <si>
    <t>Data from Cosolidated Statement of Operation:</t>
  </si>
  <si>
    <t>Revenues</t>
  </si>
  <si>
    <t>a)</t>
  </si>
  <si>
    <t>Growth %</t>
  </si>
  <si>
    <t>Cost of revenue</t>
  </si>
  <si>
    <t>Gross Profit</t>
  </si>
  <si>
    <t>b)</t>
  </si>
  <si>
    <t>Gross Margin %</t>
  </si>
  <si>
    <t>Data from Consolidated Statement of Cash Flows</t>
  </si>
  <si>
    <t>c)</t>
  </si>
  <si>
    <t>Net Cash Provided by Operating Activities</t>
  </si>
  <si>
    <t>d)</t>
  </si>
  <si>
    <t>* Note that these redeemable preferred stock, is not part of the company's shareholders equity (deficit). Therefore it is presented between Liabilities and Shareholders equity on the company's Balance Sheet</t>
  </si>
  <si>
    <t>e)</t>
  </si>
  <si>
    <t xml:space="preserve">1) Voting Right - </t>
  </si>
  <si>
    <t>Each redeemable PS can vote similar to voting right of commeon stock on as if converted basis (see below).</t>
  </si>
  <si>
    <t xml:space="preserve">2) Dividend Right - </t>
  </si>
  <si>
    <t xml:space="preserve">3) Conversion Right - </t>
  </si>
  <si>
    <t xml:space="preserve">4) Liquidation Preference - </t>
  </si>
  <si>
    <t>In any liquidation event, Redeemable PS are entiteled to receive in preference (Series C first, then Series B-1, B, A and Seed) amount listed in the table above</t>
  </si>
  <si>
    <t xml:space="preserve">5) Redemption Right - </t>
  </si>
  <si>
    <t xml:space="preserve">6) Protective Rights - </t>
  </si>
  <si>
    <t>In addition to general protective rights for all PS, holders of Series B Redeemable PS have the right to elect one Director to the company BoD</t>
  </si>
  <si>
    <t>HawEye 360 Inc.</t>
  </si>
  <si>
    <t>Data from  Note 9 - Mezzanine Equity and Stockholder's Deficit</t>
  </si>
  <si>
    <t>The Redeemable Preferred Stock (8 different Serieses) has the following rights:</t>
  </si>
  <si>
    <t>Holders of PS A-1 shall receive dividend in preference over common stock.</t>
  </si>
  <si>
    <t>Holders of PS C accrue dividend at a 4% rate</t>
  </si>
  <si>
    <t>Each redeemable PS can be converted at the election of its holder into common stock.</t>
  </si>
  <si>
    <t>In the event of IPO or an M&amp;A transaction</t>
  </si>
  <si>
    <t>PS are redeemable in the event of a "deemed liquidation event," which is outside the company control</t>
  </si>
  <si>
    <t>Calculating the FV of an option using the B&amp;S model:</t>
  </si>
  <si>
    <t>An example for an online calculator:</t>
  </si>
  <si>
    <t>Goodcalculators.com</t>
  </si>
  <si>
    <t>Alternatively we can calculate it here:</t>
  </si>
  <si>
    <t>Option</t>
  </si>
  <si>
    <t>Spot Price</t>
  </si>
  <si>
    <t>Exercise Price</t>
  </si>
  <si>
    <t>Risk Free Interest</t>
  </si>
  <si>
    <t>Vol</t>
  </si>
  <si>
    <t>Period in Years</t>
  </si>
  <si>
    <t>d1</t>
  </si>
  <si>
    <t>d2</t>
  </si>
  <si>
    <t>Option Value</t>
  </si>
  <si>
    <t>b) </t>
  </si>
  <si>
    <t>Debit: Stock-Based-Compensation Expenses (P&amp;L)</t>
  </si>
  <si>
    <t>Credit: Stock-Based-Cmpensation (Equity)</t>
  </si>
  <si>
    <t>c) </t>
  </si>
  <si>
    <t>No need to record any additional expenses or to reverse previously recorded expenses, even if the option expires UN-exercised</t>
  </si>
  <si>
    <r>
      <t xml:space="preserve">Since it was given that the company records the expenses on a </t>
    </r>
    <r>
      <rPr>
        <b/>
        <sz val="12"/>
        <color theme="1"/>
        <rFont val="Arial"/>
        <family val="2"/>
      </rPr>
      <t>stright-line basis</t>
    </r>
    <r>
      <rPr>
        <sz val="12"/>
        <color theme="1"/>
        <rFont val="Arial"/>
        <family val="2"/>
      </rPr>
      <t>, all the expenses associated with the vesting were recorded!</t>
    </r>
  </si>
  <si>
    <t>FVRR</t>
  </si>
  <si>
    <t>Date</t>
  </si>
  <si>
    <t>Close/Last</t>
  </si>
  <si>
    <t>$19.73</t>
  </si>
  <si>
    <t>$19.63</t>
  </si>
  <si>
    <t>$20.75</t>
  </si>
  <si>
    <t>$20.99</t>
  </si>
  <si>
    <t>$22.17</t>
  </si>
  <si>
    <t>$21.66</t>
  </si>
  <si>
    <t>$20.93</t>
  </si>
  <si>
    <t>$21.37</t>
  </si>
  <si>
    <t>$20.83</t>
  </si>
  <si>
    <t>$20.46</t>
  </si>
  <si>
    <t>$20.32</t>
  </si>
  <si>
    <t>$19.82</t>
  </si>
  <si>
    <t>$21.76</t>
  </si>
  <si>
    <t>$22.15</t>
  </si>
  <si>
    <t>$21.80</t>
  </si>
  <si>
    <t>$22.67</t>
  </si>
  <si>
    <t>$22.70</t>
  </si>
  <si>
    <t>$21.81</t>
  </si>
  <si>
    <t>$22.04</t>
  </si>
  <si>
    <t>$21.63</t>
  </si>
  <si>
    <t>$22.23</t>
  </si>
  <si>
    <t>$22.64</t>
  </si>
  <si>
    <t>$22.86</t>
  </si>
  <si>
    <t>$23.60</t>
  </si>
  <si>
    <t>$23.85</t>
  </si>
  <si>
    <t>$23.01</t>
  </si>
  <si>
    <t>$21.86</t>
  </si>
  <si>
    <t>$22.80</t>
  </si>
  <si>
    <t>$22.87</t>
  </si>
  <si>
    <t>$24.05</t>
  </si>
  <si>
    <t>$23.47</t>
  </si>
  <si>
    <t>$23.65</t>
  </si>
  <si>
    <t>$23.31</t>
  </si>
  <si>
    <t>$23.15</t>
  </si>
  <si>
    <t>$25.21</t>
  </si>
  <si>
    <t>$25.63</t>
  </si>
  <si>
    <t>$26.00</t>
  </si>
  <si>
    <t>$25.34</t>
  </si>
  <si>
    <t>$24.64</t>
  </si>
  <si>
    <t>$23.32</t>
  </si>
  <si>
    <t>$23.50</t>
  </si>
  <si>
    <t>$23.27</t>
  </si>
  <si>
    <t>$23.99</t>
  </si>
  <si>
    <t>$23.87</t>
  </si>
  <si>
    <t>$24.25</t>
  </si>
  <si>
    <t>$21.98</t>
  </si>
  <si>
    <t>$22.41</t>
  </si>
  <si>
    <t>$22.00</t>
  </si>
  <si>
    <t>$21.85</t>
  </si>
  <si>
    <t>$22.55</t>
  </si>
  <si>
    <t>$26.08</t>
  </si>
  <si>
    <t>$26.12</t>
  </si>
  <si>
    <t>$26.53</t>
  </si>
  <si>
    <t>$25.69</t>
  </si>
  <si>
    <t>$26.36</t>
  </si>
  <si>
    <t>$25.96</t>
  </si>
  <si>
    <t>$27.98</t>
  </si>
  <si>
    <t>$27.76</t>
  </si>
  <si>
    <t>$27.16</t>
  </si>
  <si>
    <t>$28.72</t>
  </si>
  <si>
    <t>$28.90</t>
  </si>
  <si>
    <t>$29.00</t>
  </si>
  <si>
    <t>$28.76</t>
  </si>
  <si>
    <t>$29.81</t>
  </si>
  <si>
    <t>$29.70</t>
  </si>
  <si>
    <t>$29.18</t>
  </si>
  <si>
    <t>$28.78</t>
  </si>
  <si>
    <t>$28.97</t>
  </si>
  <si>
    <t>$29.31</t>
  </si>
  <si>
    <t>$29.59</t>
  </si>
  <si>
    <t>$29.92</t>
  </si>
  <si>
    <t>$31.98</t>
  </si>
  <si>
    <t>$31.57</t>
  </si>
  <si>
    <t>$33.76</t>
  </si>
  <si>
    <t>$31.79</t>
  </si>
  <si>
    <t>$26.40</t>
  </si>
  <si>
    <t>$26.20</t>
  </si>
  <si>
    <t>$26.64</t>
  </si>
  <si>
    <t>$26.92</t>
  </si>
  <si>
    <t>$26.94</t>
  </si>
  <si>
    <t>$25.13</t>
  </si>
  <si>
    <t>$25.26</t>
  </si>
  <si>
    <t>$24.63</t>
  </si>
  <si>
    <t>$24.75</t>
  </si>
  <si>
    <t>$24.31</t>
  </si>
  <si>
    <t>$22.20</t>
  </si>
  <si>
    <t>$25.06</t>
  </si>
  <si>
    <t>$25.90</t>
  </si>
  <si>
    <t>$26.14</t>
  </si>
  <si>
    <t>$25.17</t>
  </si>
  <si>
    <t>$25.64</t>
  </si>
  <si>
    <t>$26.28</t>
  </si>
  <si>
    <t>$26.39</t>
  </si>
  <si>
    <t>$25.67</t>
  </si>
  <si>
    <t>$25.23</t>
  </si>
  <si>
    <t>$31.35</t>
  </si>
  <si>
    <t>$32.41</t>
  </si>
  <si>
    <t>$30.47</t>
  </si>
  <si>
    <t>$30.59</t>
  </si>
  <si>
    <t>$31.86</t>
  </si>
  <si>
    <t>$33.23</t>
  </si>
  <si>
    <t>$34.46</t>
  </si>
  <si>
    <t>$33.24</t>
  </si>
  <si>
    <t>$32.97</t>
  </si>
  <si>
    <t>$35.00</t>
  </si>
  <si>
    <t>$35.09</t>
  </si>
  <si>
    <t>$34.44</t>
  </si>
  <si>
    <t>$32.64</t>
  </si>
  <si>
    <t>$32.28</t>
  </si>
  <si>
    <t>$31.60</t>
  </si>
  <si>
    <t>$33.57</t>
  </si>
  <si>
    <t>$34.05</t>
  </si>
  <si>
    <t>$34.93</t>
  </si>
  <si>
    <t>$34.45</t>
  </si>
  <si>
    <t>$34.47</t>
  </si>
  <si>
    <t>$35.20</t>
  </si>
  <si>
    <t>$34.18</t>
  </si>
  <si>
    <t>$35.43</t>
  </si>
  <si>
    <t>$34.80</t>
  </si>
  <si>
    <t>$34.98</t>
  </si>
  <si>
    <t>$32.91</t>
  </si>
  <si>
    <t>$32.83</t>
  </si>
  <si>
    <t>$32.67</t>
  </si>
  <si>
    <t>$30.65</t>
  </si>
  <si>
    <t>$30.76</t>
  </si>
  <si>
    <t>$30.35</t>
  </si>
  <si>
    <t>$28.04</t>
  </si>
  <si>
    <t>$27.99</t>
  </si>
  <si>
    <t>$29.35</t>
  </si>
  <si>
    <t>$28.40</t>
  </si>
  <si>
    <t>$29.12</t>
  </si>
  <si>
    <t>$29.99</t>
  </si>
  <si>
    <t>$29.55</t>
  </si>
  <si>
    <t>$29.14</t>
  </si>
  <si>
    <t>$29.54</t>
  </si>
  <si>
    <t>$28.95</t>
  </si>
  <si>
    <t>$26.51</t>
  </si>
  <si>
    <t>$24.60</t>
  </si>
  <si>
    <t>$24.79</t>
  </si>
  <si>
    <t>$23.82</t>
  </si>
  <si>
    <t>$23.63</t>
  </si>
  <si>
    <t>$24.47</t>
  </si>
  <si>
    <t>$26.19</t>
  </si>
  <si>
    <t>$26.34</t>
  </si>
  <si>
    <t>$24.95</t>
  </si>
  <si>
    <t>$25.54</t>
  </si>
  <si>
    <t>$24.70</t>
  </si>
  <si>
    <t>$25.04</t>
  </si>
  <si>
    <t>$24.73</t>
  </si>
  <si>
    <t>$24.59</t>
  </si>
  <si>
    <t>$26.84</t>
  </si>
  <si>
    <t>$26.46</t>
  </si>
  <si>
    <t>$26.38</t>
  </si>
  <si>
    <t>$24.82</t>
  </si>
  <si>
    <t>$23.18</t>
  </si>
  <si>
    <t>$23.81</t>
  </si>
  <si>
    <t>$22.22</t>
  </si>
  <si>
    <t>$27.00</t>
  </si>
  <si>
    <t>$22.66</t>
  </si>
  <si>
    <t>$22.21</t>
  </si>
  <si>
    <t>06/28/2024</t>
  </si>
  <si>
    <t>$23.43</t>
  </si>
  <si>
    <t>06/27/2024</t>
  </si>
  <si>
    <t>06/26/2024</t>
  </si>
  <si>
    <t>06/25/2024</t>
  </si>
  <si>
    <t>06/24/2024</t>
  </si>
  <si>
    <t>06/21/2024</t>
  </si>
  <si>
    <t>06/20/2024</t>
  </si>
  <si>
    <t>06/18/2024</t>
  </si>
  <si>
    <t>06/17/2024</t>
  </si>
  <si>
    <t>$22.36</t>
  </si>
  <si>
    <t>06/14/2024</t>
  </si>
  <si>
    <t>06/13/2024</t>
  </si>
  <si>
    <t>$23.92</t>
  </si>
  <si>
    <t>$24.53</t>
  </si>
  <si>
    <t>$24.94</t>
  </si>
  <si>
    <t>05/31/2024</t>
  </si>
  <si>
    <t>05/30/2024</t>
  </si>
  <si>
    <t>05/29/2024</t>
  </si>
  <si>
    <t>$24.55</t>
  </si>
  <si>
    <t>$25.03</t>
  </si>
  <si>
    <t>05/28/2024</t>
  </si>
  <si>
    <t>05/24/2024</t>
  </si>
  <si>
    <t>$24.66</t>
  </si>
  <si>
    <t>05/23/2024</t>
  </si>
  <si>
    <t>05/22/2024</t>
  </si>
  <si>
    <t>05/21/2024</t>
  </si>
  <si>
    <t>05/20/2024</t>
  </si>
  <si>
    <t>05/17/2024</t>
  </si>
  <si>
    <t>$25.10</t>
  </si>
  <si>
    <t>05/16/2024</t>
  </si>
  <si>
    <t>05/15/2024</t>
  </si>
  <si>
    <t>05/14/2024</t>
  </si>
  <si>
    <t>05/13/2024</t>
  </si>
  <si>
    <t>$23.52</t>
  </si>
  <si>
    <t>$20.95</t>
  </si>
  <si>
    <t>$21.20</t>
  </si>
  <si>
    <t>$21.33</t>
  </si>
  <si>
    <t>$20.80</t>
  </si>
  <si>
    <t>$21.52</t>
  </si>
  <si>
    <t>$20.50</t>
  </si>
  <si>
    <t>04/30/2024</t>
  </si>
  <si>
    <t>$20.51</t>
  </si>
  <si>
    <t>04/29/2024</t>
  </si>
  <si>
    <t>$21.11</t>
  </si>
  <si>
    <t>04/26/2024</t>
  </si>
  <si>
    <t>04/25/2024</t>
  </si>
  <si>
    <t>$20.05</t>
  </si>
  <si>
    <t>04/24/2024</t>
  </si>
  <si>
    <t>04/23/2024</t>
  </si>
  <si>
    <t>$20.19</t>
  </si>
  <si>
    <t>04/22/2024</t>
  </si>
  <si>
    <t>$19.40</t>
  </si>
  <si>
    <t>04/19/2024</t>
  </si>
  <si>
    <t>$20.06</t>
  </si>
  <si>
    <t>04/18/2024</t>
  </si>
  <si>
    <t>04/17/2024</t>
  </si>
  <si>
    <t>$20.11</t>
  </si>
  <si>
    <t>04/16/2024</t>
  </si>
  <si>
    <t>$20.48</t>
  </si>
  <si>
    <t>$20.73</t>
  </si>
  <si>
    <t>04/15/2024</t>
  </si>
  <si>
    <t>$19.22</t>
  </si>
  <si>
    <t>$19.74</t>
  </si>
  <si>
    <t>$21.07</t>
  </si>
  <si>
    <t>$20.79</t>
  </si>
  <si>
    <t>$20.81</t>
  </si>
  <si>
    <t>03/28/2024</t>
  </si>
  <si>
    <t>$21.24</t>
  </si>
  <si>
    <t>03/27/2024</t>
  </si>
  <si>
    <t>03/26/2024</t>
  </si>
  <si>
    <t>03/25/2024</t>
  </si>
  <si>
    <t>03/22/2024</t>
  </si>
  <si>
    <t>03/21/2024</t>
  </si>
  <si>
    <t>$22.81</t>
  </si>
  <si>
    <t>03/20/2024</t>
  </si>
  <si>
    <t>03/19/2024</t>
  </si>
  <si>
    <t>03/18/2024</t>
  </si>
  <si>
    <t>03/15/2024</t>
  </si>
  <si>
    <t>03/14/2024</t>
  </si>
  <si>
    <t>03/13/2024</t>
  </si>
  <si>
    <t>$23.17</t>
  </si>
  <si>
    <t>$22.48</t>
  </si>
  <si>
    <t>$22.16</t>
  </si>
  <si>
    <t>02/29/2024</t>
  </si>
  <si>
    <t>02/28/2024</t>
  </si>
  <si>
    <t>02/27/2024</t>
  </si>
  <si>
    <t>$23.29</t>
  </si>
  <si>
    <t>02/26/2024</t>
  </si>
  <si>
    <t>02/23/2024</t>
  </si>
  <si>
    <t>02/22/2024</t>
  </si>
  <si>
    <t>02/21/2024</t>
  </si>
  <si>
    <t>$25.89</t>
  </si>
  <si>
    <t>02/20/2024</t>
  </si>
  <si>
    <t>$26.49</t>
  </si>
  <si>
    <t>02/16/2024</t>
  </si>
  <si>
    <t>$27.80</t>
  </si>
  <si>
    <t>02/15/2024</t>
  </si>
  <si>
    <t>$29.44</t>
  </si>
  <si>
    <t>$29.22</t>
  </si>
  <si>
    <t>02/14/2024</t>
  </si>
  <si>
    <t>$30.07</t>
  </si>
  <si>
    <t>02/13/2024</t>
  </si>
  <si>
    <t>$28.01</t>
  </si>
  <si>
    <t>$30.50</t>
  </si>
  <si>
    <t>$29.30</t>
  </si>
  <si>
    <t>$29.27</t>
  </si>
  <si>
    <t>$28.29</t>
  </si>
  <si>
    <t>$28.36</t>
  </si>
  <si>
    <t>$27.46</t>
  </si>
  <si>
    <t>$27.64</t>
  </si>
  <si>
    <t>$27.52</t>
  </si>
  <si>
    <t>$27.59</t>
  </si>
  <si>
    <t>$27.27</t>
  </si>
  <si>
    <t>$27.58</t>
  </si>
  <si>
    <t>01/31/2024</t>
  </si>
  <si>
    <t>$27.84</t>
  </si>
  <si>
    <t>01/30/2024</t>
  </si>
  <si>
    <t>$28.19</t>
  </si>
  <si>
    <t>$28.59</t>
  </si>
  <si>
    <t>$28.70</t>
  </si>
  <si>
    <t>01/29/2024</t>
  </si>
  <si>
    <t>01/26/2024</t>
  </si>
  <si>
    <t>01/25/2024</t>
  </si>
  <si>
    <t>01/24/2024</t>
  </si>
  <si>
    <t>$28.30</t>
  </si>
  <si>
    <t>01/23/2024</t>
  </si>
  <si>
    <t>01/22/2024</t>
  </si>
  <si>
    <t>$28.39</t>
  </si>
  <si>
    <t>$28.46</t>
  </si>
  <si>
    <t>01/19/2024</t>
  </si>
  <si>
    <t>01/18/2024</t>
  </si>
  <si>
    <t>01/17/2024</t>
  </si>
  <si>
    <t>$24.92</t>
  </si>
  <si>
    <t>01/16/2024</t>
  </si>
  <si>
    <t>$25.16</t>
  </si>
  <si>
    <t>$25.71</t>
  </si>
  <si>
    <t>$27.70</t>
  </si>
  <si>
    <t>$26.04</t>
  </si>
  <si>
    <t>12/29/2023</t>
  </si>
  <si>
    <t>$27.22</t>
  </si>
  <si>
    <t>$27.15</t>
  </si>
  <si>
    <t>12/28/2023</t>
  </si>
  <si>
    <t>$28.07</t>
  </si>
  <si>
    <t>12/27/2023</t>
  </si>
  <si>
    <t>$27.95</t>
  </si>
  <si>
    <t>$28.10</t>
  </si>
  <si>
    <t>12/26/2023</t>
  </si>
  <si>
    <t>$28.17</t>
  </si>
  <si>
    <t>$28.09</t>
  </si>
  <si>
    <t>12/22/2023</t>
  </si>
  <si>
    <t>$28.21</t>
  </si>
  <si>
    <t>12/21/2023</t>
  </si>
  <si>
    <t>$28.53</t>
  </si>
  <si>
    <t>12/20/2023</t>
  </si>
  <si>
    <t>$27.43</t>
  </si>
  <si>
    <t>12/19/2023</t>
  </si>
  <si>
    <t>$28.06</t>
  </si>
  <si>
    <t>$28.28</t>
  </si>
  <si>
    <t>$28.44</t>
  </si>
  <si>
    <t>12/18/2023</t>
  </si>
  <si>
    <t>12/15/2023</t>
  </si>
  <si>
    <t>$29.38</t>
  </si>
  <si>
    <t>12/14/2023</t>
  </si>
  <si>
    <t>$28.67</t>
  </si>
  <si>
    <t>12/13/2023</t>
  </si>
  <si>
    <t>$27.91</t>
  </si>
  <si>
    <t>$27.13</t>
  </si>
  <si>
    <t>$26.66</t>
  </si>
  <si>
    <t>$27.05</t>
  </si>
  <si>
    <t>$26.76</t>
  </si>
  <si>
    <t>$26.09</t>
  </si>
  <si>
    <t>$27.28</t>
  </si>
  <si>
    <t>$27.33</t>
  </si>
  <si>
    <t>11/30/2023</t>
  </si>
  <si>
    <t>11/29/2023</t>
  </si>
  <si>
    <t>11/28/2023</t>
  </si>
  <si>
    <t>$24.22</t>
  </si>
  <si>
    <t>11/27/2023</t>
  </si>
  <si>
    <t>11/24/2023</t>
  </si>
  <si>
    <t>11/22/2023</t>
  </si>
  <si>
    <t>11/21/2023</t>
  </si>
  <si>
    <t>11/20/2023</t>
  </si>
  <si>
    <t>$23.98</t>
  </si>
  <si>
    <t>11/17/2023</t>
  </si>
  <si>
    <t>$24.08</t>
  </si>
  <si>
    <t>11/16/2023</t>
  </si>
  <si>
    <t>11/15/2023</t>
  </si>
  <si>
    <t>11/14/2023</t>
  </si>
  <si>
    <t>11/13/2023</t>
  </si>
  <si>
    <t>$21.61</t>
  </si>
  <si>
    <t>10/31/2023</t>
  </si>
  <si>
    <t>$21.17</t>
  </si>
  <si>
    <t>10/30/2023</t>
  </si>
  <si>
    <t>10/27/2023</t>
  </si>
  <si>
    <t>10/26/2023</t>
  </si>
  <si>
    <t>10/25/2023</t>
  </si>
  <si>
    <t>10/24/2023</t>
  </si>
  <si>
    <t>$24.06</t>
  </si>
  <si>
    <t>10/23/2023</t>
  </si>
  <si>
    <t>10/20/2023</t>
  </si>
  <si>
    <t>10/19/2023</t>
  </si>
  <si>
    <t>10/18/2023</t>
  </si>
  <si>
    <t>10/17/2023</t>
  </si>
  <si>
    <t>10/16/2023</t>
  </si>
  <si>
    <t>$24.16</t>
  </si>
  <si>
    <t>10/13/2023</t>
  </si>
  <si>
    <t>09/29/2023</t>
  </si>
  <si>
    <t>09/28/2023</t>
  </si>
  <si>
    <t>09/27/2023</t>
  </si>
  <si>
    <t>09/26/2023</t>
  </si>
  <si>
    <t>09/25/2023</t>
  </si>
  <si>
    <t>09/22/2023</t>
  </si>
  <si>
    <t>09/21/2023</t>
  </si>
  <si>
    <t>09/20/2023</t>
  </si>
  <si>
    <t>09/19/2023</t>
  </si>
  <si>
    <t>09/18/2023</t>
  </si>
  <si>
    <t>$26.23</t>
  </si>
  <si>
    <t>09/15/2023</t>
  </si>
  <si>
    <t>09/14/2023</t>
  </si>
  <si>
    <t>$28.23</t>
  </si>
  <si>
    <t>09/13/2023</t>
  </si>
  <si>
    <t>$28.15</t>
  </si>
  <si>
    <t>$29.15</t>
  </si>
  <si>
    <t>$29.39</t>
  </si>
  <si>
    <t>08/31/2023</t>
  </si>
  <si>
    <t>08/30/2023</t>
  </si>
  <si>
    <t>08/29/2023</t>
  </si>
  <si>
    <t>$28.11</t>
  </si>
  <si>
    <t>08/28/2023</t>
  </si>
  <si>
    <t>08/25/2023</t>
  </si>
  <si>
    <t>08/24/2023</t>
  </si>
  <si>
    <t>08/23/2023</t>
  </si>
  <si>
    <t>08/22/2023</t>
  </si>
  <si>
    <t>$27.45</t>
  </si>
  <si>
    <t>08/21/2023</t>
  </si>
  <si>
    <t>$27.07</t>
  </si>
  <si>
    <t>08/18/2023</t>
  </si>
  <si>
    <t>08/17/2023</t>
  </si>
  <si>
    <t>$28.60</t>
  </si>
  <si>
    <t>$28.05</t>
  </si>
  <si>
    <t>08/16/2023</t>
  </si>
  <si>
    <t>$28.52</t>
  </si>
  <si>
    <t>08/15/2023</t>
  </si>
  <si>
    <t>08/14/2023</t>
  </si>
  <si>
    <t>$29.64</t>
  </si>
  <si>
    <t>$30.14</t>
  </si>
  <si>
    <t>$30.20</t>
  </si>
  <si>
    <t>$30.49</t>
  </si>
  <si>
    <t>$31.09</t>
  </si>
  <si>
    <t>$33.60</t>
  </si>
  <si>
    <t>$28.55</t>
  </si>
  <si>
    <t>$28.86</t>
  </si>
  <si>
    <t>$29.51</t>
  </si>
  <si>
    <t>$29.89</t>
  </si>
  <si>
    <t>07/31/2023</t>
  </si>
  <si>
    <t>07/28/2023</t>
  </si>
  <si>
    <t>$29.07</t>
  </si>
  <si>
    <t>07/27/2023</t>
  </si>
  <si>
    <t>07/26/2023</t>
  </si>
  <si>
    <t>07/25/2023</t>
  </si>
  <si>
    <t>$28.62</t>
  </si>
  <si>
    <t>07/24/2023</t>
  </si>
  <si>
    <t>07/21/2023</t>
  </si>
  <si>
    <t>07/20/2023</t>
  </si>
  <si>
    <t>07/19/2023</t>
  </si>
  <si>
    <t>$30.92</t>
  </si>
  <si>
    <t>$30.60</t>
  </si>
  <si>
    <t>07/18/2023</t>
  </si>
  <si>
    <t>$30.85</t>
  </si>
  <si>
    <t>07/17/2023</t>
  </si>
  <si>
    <t>$29.25</t>
  </si>
  <si>
    <t>07/14/2023</t>
  </si>
  <si>
    <t>07/13/2023</t>
  </si>
  <si>
    <t>$28.20</t>
  </si>
  <si>
    <t>$27.47</t>
  </si>
  <si>
    <t>$25.41</t>
  </si>
  <si>
    <t>06/30/2023</t>
  </si>
  <si>
    <t>$26.01</t>
  </si>
  <si>
    <t>06/29/2023</t>
  </si>
  <si>
    <t>06/28/2023</t>
  </si>
  <si>
    <t>06/27/2023</t>
  </si>
  <si>
    <t>06/26/2023</t>
  </si>
  <si>
    <t>06/23/2023</t>
  </si>
  <si>
    <t>06/22/2023</t>
  </si>
  <si>
    <t>$26.70</t>
  </si>
  <si>
    <t>06/21/2023</t>
  </si>
  <si>
    <t>$27.40</t>
  </si>
  <si>
    <t>06/20/2023</t>
  </si>
  <si>
    <t>$27.55</t>
  </si>
  <si>
    <t>06/16/2023</t>
  </si>
  <si>
    <t>06/15/2023</t>
  </si>
  <si>
    <t>$30.15</t>
  </si>
  <si>
    <t>06/14/2023</t>
  </si>
  <si>
    <t>06/13/2023</t>
  </si>
  <si>
    <t>$30.64</t>
  </si>
  <si>
    <t>$27.69</t>
  </si>
  <si>
    <t>$28.49</t>
  </si>
  <si>
    <t>05/31/2023</t>
  </si>
  <si>
    <t>05/30/2023</t>
  </si>
  <si>
    <t>05/26/2023</t>
  </si>
  <si>
    <t>05/25/2023</t>
  </si>
  <si>
    <t>$26.97</t>
  </si>
  <si>
    <t>05/24/2023</t>
  </si>
  <si>
    <t>$28.18</t>
  </si>
  <si>
    <t>05/23/2023</t>
  </si>
  <si>
    <t>05/22/2023</t>
  </si>
  <si>
    <t>05/19/2023</t>
  </si>
  <si>
    <t>05/18/2023</t>
  </si>
  <si>
    <t>$27.94</t>
  </si>
  <si>
    <t>05/17/2023</t>
  </si>
  <si>
    <t>05/16/2023</t>
  </si>
  <si>
    <t>05/15/2023</t>
  </si>
  <si>
    <t>$27.86</t>
  </si>
  <si>
    <t>$28.13</t>
  </si>
  <si>
    <t>$28.68</t>
  </si>
  <si>
    <t>$27.92</t>
  </si>
  <si>
    <t>$30.91</t>
  </si>
  <si>
    <t>$36.20</t>
  </si>
  <si>
    <t>04/28/2023</t>
  </si>
  <si>
    <t>$36.52</t>
  </si>
  <si>
    <t>04/27/2023</t>
  </si>
  <si>
    <t>$35.56</t>
  </si>
  <si>
    <t>04/26/2023</t>
  </si>
  <si>
    <t>$33.29</t>
  </si>
  <si>
    <t>$34.19</t>
  </si>
  <si>
    <t>04/25/2023</t>
  </si>
  <si>
    <t>$33.83</t>
  </si>
  <si>
    <t>04/24/2023</t>
  </si>
  <si>
    <t>$35.77</t>
  </si>
  <si>
    <t>$36.77</t>
  </si>
  <si>
    <t>04/21/2023</t>
  </si>
  <si>
    <t>04/20/2023</t>
  </si>
  <si>
    <t>$35.67</t>
  </si>
  <si>
    <t>04/19/2023</t>
  </si>
  <si>
    <t>$35.75</t>
  </si>
  <si>
    <t>04/18/2023</t>
  </si>
  <si>
    <t>$35.81</t>
  </si>
  <si>
    <t>$36.32</t>
  </si>
  <si>
    <t>04/17/2023</t>
  </si>
  <si>
    <t>$35.74</t>
  </si>
  <si>
    <t>$35.80</t>
  </si>
  <si>
    <t>04/14/2023</t>
  </si>
  <si>
    <t>$35.79</t>
  </si>
  <si>
    <t>04/13/2023</t>
  </si>
  <si>
    <t>$34.83</t>
  </si>
  <si>
    <t>$35.05</t>
  </si>
  <si>
    <t>$35.11</t>
  </si>
  <si>
    <t>$34.53</t>
  </si>
  <si>
    <t>$33.85</t>
  </si>
  <si>
    <t>$34.03</t>
  </si>
  <si>
    <t>$34.39</t>
  </si>
  <si>
    <t>$34.64</t>
  </si>
  <si>
    <t>$34.82</t>
  </si>
  <si>
    <t>$34.26</t>
  </si>
  <si>
    <t>03/31/2023</t>
  </si>
  <si>
    <t>$34.92</t>
  </si>
  <si>
    <t>$34.29</t>
  </si>
  <si>
    <t>03/30/2023</t>
  </si>
  <si>
    <t>$33.90</t>
  </si>
  <si>
    <t>03/29/2023</t>
  </si>
  <si>
    <t>03/28/2023</t>
  </si>
  <si>
    <t>03/27/2023</t>
  </si>
  <si>
    <t>03/24/2023</t>
  </si>
  <si>
    <t>$35.04</t>
  </si>
  <si>
    <t>03/23/2023</t>
  </si>
  <si>
    <t>$34.31</t>
  </si>
  <si>
    <t>03/22/2023</t>
  </si>
  <si>
    <t>03/21/2023</t>
  </si>
  <si>
    <t>$34.25</t>
  </si>
  <si>
    <t>03/20/2023</t>
  </si>
  <si>
    <t>$32.87</t>
  </si>
  <si>
    <t>03/17/2023</t>
  </si>
  <si>
    <t>$34.79</t>
  </si>
  <si>
    <t>$33.13</t>
  </si>
  <si>
    <t>03/16/2023</t>
  </si>
  <si>
    <t>03/15/2023</t>
  </si>
  <si>
    <t>$34.11</t>
  </si>
  <si>
    <t>03/14/2023</t>
  </si>
  <si>
    <t>$34.58</t>
  </si>
  <si>
    <t>03/13/2023</t>
  </si>
  <si>
    <t>$34.62</t>
  </si>
  <si>
    <t>$36.38</t>
  </si>
  <si>
    <t>$38.33</t>
  </si>
  <si>
    <t>$39.21</t>
  </si>
  <si>
    <t>$39.20</t>
  </si>
  <si>
    <t>$39.12</t>
  </si>
  <si>
    <t>$40.52</t>
  </si>
  <si>
    <t>$39.15</t>
  </si>
  <si>
    <t>$39.95</t>
  </si>
  <si>
    <t>02/28/2023</t>
  </si>
  <si>
    <t>$39.61</t>
  </si>
  <si>
    <t>02/27/2023</t>
  </si>
  <si>
    <t>$39.54</t>
  </si>
  <si>
    <t>02/24/2023</t>
  </si>
  <si>
    <t>$39.98</t>
  </si>
  <si>
    <t>02/23/2023</t>
  </si>
  <si>
    <t>$42.43</t>
  </si>
  <si>
    <t>02/22/2023</t>
  </si>
  <si>
    <t>$44.89</t>
  </si>
  <si>
    <t>02/21/2023</t>
  </si>
  <si>
    <t>$37.77</t>
  </si>
  <si>
    <t>02/17/2023</t>
  </si>
  <si>
    <t>$39.35</t>
  </si>
  <si>
    <t>$38.50</t>
  </si>
  <si>
    <t>02/16/2023</t>
  </si>
  <si>
    <t>02/15/2023</t>
  </si>
  <si>
    <t>$42.64</t>
  </si>
  <si>
    <t>02/14/2023</t>
  </si>
  <si>
    <t>$39.43</t>
  </si>
  <si>
    <t>02/13/2023</t>
  </si>
  <si>
    <t>$38.85</t>
  </si>
  <si>
    <t>$39.08</t>
  </si>
  <si>
    <t>$40.64</t>
  </si>
  <si>
    <t>$43.09</t>
  </si>
  <si>
    <t>$44.62</t>
  </si>
  <si>
    <t>$44.35</t>
  </si>
  <si>
    <t>$43.98</t>
  </si>
  <si>
    <t>$46.71</t>
  </si>
  <si>
    <t>01/31/2023</t>
  </si>
  <si>
    <t>$37.09</t>
  </si>
  <si>
    <t>$35.32</t>
  </si>
  <si>
    <t>01/30/2023</t>
  </si>
  <si>
    <t>01/27/2023</t>
  </si>
  <si>
    <t>$37.26</t>
  </si>
  <si>
    <t>01/26/2023</t>
  </si>
  <si>
    <t>01/25/2023</t>
  </si>
  <si>
    <t>01/24/2023</t>
  </si>
  <si>
    <t>$36.68</t>
  </si>
  <si>
    <t>$36.01</t>
  </si>
  <si>
    <t>$35.54</t>
  </si>
  <si>
    <t>01/23/2023</t>
  </si>
  <si>
    <t>$34.04</t>
  </si>
  <si>
    <t>01/20/2023</t>
  </si>
  <si>
    <t>$33.93</t>
  </si>
  <si>
    <t>01/19/2023</t>
  </si>
  <si>
    <t>$32.90</t>
  </si>
  <si>
    <t>01/18/2023</t>
  </si>
  <si>
    <t>$33.28</t>
  </si>
  <si>
    <t>01/17/2023</t>
  </si>
  <si>
    <t>01/13/2023</t>
  </si>
  <si>
    <t>$33.50</t>
  </si>
  <si>
    <t>$32.63</t>
  </si>
  <si>
    <t>$29.03</t>
  </si>
  <si>
    <t>12/30/2022</t>
  </si>
  <si>
    <t>12/29/2022</t>
  </si>
  <si>
    <t>12/28/2022</t>
  </si>
  <si>
    <t>12/27/2022</t>
  </si>
  <si>
    <t>12/23/2022</t>
  </si>
  <si>
    <t>12/22/2022</t>
  </si>
  <si>
    <t>$29.91</t>
  </si>
  <si>
    <t>12/21/2022</t>
  </si>
  <si>
    <t>$30.06</t>
  </si>
  <si>
    <t>12/20/2022</t>
  </si>
  <si>
    <t>$29.73</t>
  </si>
  <si>
    <t>12/19/2022</t>
  </si>
  <si>
    <t>12/16/2022</t>
  </si>
  <si>
    <t>12/15/2022</t>
  </si>
  <si>
    <t>$30.88</t>
  </si>
  <si>
    <t>12/14/2022</t>
  </si>
  <si>
    <t>12/13/2022</t>
  </si>
  <si>
    <t>$31.72</t>
  </si>
  <si>
    <t>$31.13</t>
  </si>
  <si>
    <t>$30.95</t>
  </si>
  <si>
    <t>$32.32</t>
  </si>
  <si>
    <t>$33.86</t>
  </si>
  <si>
    <t>$35.36</t>
  </si>
  <si>
    <t>11/30/2022</t>
  </si>
  <si>
    <t>$35.17</t>
  </si>
  <si>
    <t>11/29/2022</t>
  </si>
  <si>
    <t>11/28/2022</t>
  </si>
  <si>
    <t>11/25/2022</t>
  </si>
  <si>
    <t>$34.70</t>
  </si>
  <si>
    <t>11/23/2022</t>
  </si>
  <si>
    <t>11/22/2022</t>
  </si>
  <si>
    <t>$34.61</t>
  </si>
  <si>
    <t>11/21/2022</t>
  </si>
  <si>
    <t>11/18/2022</t>
  </si>
  <si>
    <t>$37.15</t>
  </si>
  <si>
    <t>11/17/2022</t>
  </si>
  <si>
    <t>11/16/2022</t>
  </si>
  <si>
    <t>$38.56</t>
  </si>
  <si>
    <t>11/15/2022</t>
  </si>
  <si>
    <t>$39.84</t>
  </si>
  <si>
    <t>11/14/2022</t>
  </si>
  <si>
    <t>$36.72</t>
  </si>
  <si>
    <t>$38.99</t>
  </si>
  <si>
    <t>$36.30</t>
  </si>
  <si>
    <t>$35.95</t>
  </si>
  <si>
    <t>$28.42</t>
  </si>
  <si>
    <t>$27.35</t>
  </si>
  <si>
    <t>$28.56</t>
  </si>
  <si>
    <t>$30.75</t>
  </si>
  <si>
    <t>10/31/2022</t>
  </si>
  <si>
    <t>10/28/2022</t>
  </si>
  <si>
    <t>$31.51</t>
  </si>
  <si>
    <t>$30.73</t>
  </si>
  <si>
    <t>10/27/2022</t>
  </si>
  <si>
    <t>$30.27</t>
  </si>
  <si>
    <t>10/26/2022</t>
  </si>
  <si>
    <t>10/25/2022</t>
  </si>
  <si>
    <t>10/24/2022</t>
  </si>
  <si>
    <t>10/21/2022</t>
  </si>
  <si>
    <t>10/20/2022</t>
  </si>
  <si>
    <t>$27.56</t>
  </si>
  <si>
    <t>10/19/2022</t>
  </si>
  <si>
    <t>10/18/2022</t>
  </si>
  <si>
    <t>10/17/2022</t>
  </si>
  <si>
    <t>10/14/2022</t>
  </si>
  <si>
    <t>10/13/2022</t>
  </si>
  <si>
    <t>$28.93</t>
  </si>
  <si>
    <t>$29.61</t>
  </si>
  <si>
    <t>$32.44</t>
  </si>
  <si>
    <t>09/30/2022</t>
  </si>
  <si>
    <t>09/29/2022</t>
  </si>
  <si>
    <t>$30.46</t>
  </si>
  <si>
    <t>$29.93</t>
  </si>
  <si>
    <t>09/28/2022</t>
  </si>
  <si>
    <t>09/27/2022</t>
  </si>
  <si>
    <t>09/26/2022</t>
  </si>
  <si>
    <t>$31.02</t>
  </si>
  <si>
    <t>09/23/2022</t>
  </si>
  <si>
    <t>$30.77</t>
  </si>
  <si>
    <t>09/22/2022</t>
  </si>
  <si>
    <t>09/21/2022</t>
  </si>
  <si>
    <t>09/20/2022</t>
  </si>
  <si>
    <t>09/19/2022</t>
  </si>
  <si>
    <t>09/16/2022</t>
  </si>
  <si>
    <t>$32.35</t>
  </si>
  <si>
    <t>09/15/2022</t>
  </si>
  <si>
    <t>09/14/2022</t>
  </si>
  <si>
    <t>09/13/2022</t>
  </si>
  <si>
    <t>$37.16</t>
  </si>
  <si>
    <t>$36.67</t>
  </si>
  <si>
    <t>$34.38</t>
  </si>
  <si>
    <t>$33.92</t>
  </si>
  <si>
    <t>08/31/2022</t>
  </si>
  <si>
    <t>08/30/2022</t>
  </si>
  <si>
    <t>08/29/2022</t>
  </si>
  <si>
    <t>08/26/2022</t>
  </si>
  <si>
    <t>$36.12</t>
  </si>
  <si>
    <t>08/25/2022</t>
  </si>
  <si>
    <t>08/24/2022</t>
  </si>
  <si>
    <t>$37.31</t>
  </si>
  <si>
    <t>08/23/2022</t>
  </si>
  <si>
    <t>$35.44</t>
  </si>
  <si>
    <t>08/22/2022</t>
  </si>
  <si>
    <t>08/19/2022</t>
  </si>
  <si>
    <t>08/18/2022</t>
  </si>
  <si>
    <t>$39.70</t>
  </si>
  <si>
    <t>08/17/2022</t>
  </si>
  <si>
    <t>$38.97</t>
  </si>
  <si>
    <t>08/16/2022</t>
  </si>
  <si>
    <t>$41.80</t>
  </si>
  <si>
    <t>$39.78</t>
  </si>
  <si>
    <t>08/15/2022</t>
  </si>
  <si>
    <t>$41.88</t>
  </si>
  <si>
    <t>$42.60</t>
  </si>
  <si>
    <t>$40.87</t>
  </si>
  <si>
    <t>$41.82</t>
  </si>
  <si>
    <t>$39.36</t>
  </si>
  <si>
    <t>$42.58</t>
  </si>
  <si>
    <t>$40.05</t>
  </si>
  <si>
    <t>$40.24</t>
  </si>
  <si>
    <t>$37.07</t>
  </si>
  <si>
    <t>$32.08</t>
  </si>
  <si>
    <t>07/29/2022</t>
  </si>
  <si>
    <t>07/28/2022</t>
  </si>
  <si>
    <t>07/27/2022</t>
  </si>
  <si>
    <t>$34.51</t>
  </si>
  <si>
    <t>07/26/2022</t>
  </si>
  <si>
    <t>07/25/2022</t>
  </si>
  <si>
    <t>$36.42</t>
  </si>
  <si>
    <t>07/22/2022</t>
  </si>
  <si>
    <t>$37.04</t>
  </si>
  <si>
    <t>07/21/2022</t>
  </si>
  <si>
    <t>$39.97</t>
  </si>
  <si>
    <t>07/20/2022</t>
  </si>
  <si>
    <t>$38.00</t>
  </si>
  <si>
    <t>07/19/2022</t>
  </si>
  <si>
    <t>07/18/2022</t>
  </si>
  <si>
    <t>$31.66</t>
  </si>
  <si>
    <t>07/15/2022</t>
  </si>
  <si>
    <t>$31.17</t>
  </si>
  <si>
    <t>07/14/2022</t>
  </si>
  <si>
    <t>$31.34</t>
  </si>
  <si>
    <t>07/13/2022</t>
  </si>
  <si>
    <t>$39.24</t>
  </si>
  <si>
    <t>$39.42</t>
  </si>
  <si>
    <t>$36.66</t>
  </si>
  <si>
    <t>$38.48</t>
  </si>
  <si>
    <t>06/30/2022</t>
  </si>
  <si>
    <t>06/29/2022</t>
  </si>
  <si>
    <t>$36.15</t>
  </si>
  <si>
    <t>06/28/2022</t>
  </si>
  <si>
    <t>06/27/2022</t>
  </si>
  <si>
    <t>$39.56</t>
  </si>
  <si>
    <t>06/24/2022</t>
  </si>
  <si>
    <t>$39.47</t>
  </si>
  <si>
    <t>06/23/2022</t>
  </si>
  <si>
    <t>$37.50</t>
  </si>
  <si>
    <t>06/22/2022</t>
  </si>
  <si>
    <t>06/21/2022</t>
  </si>
  <si>
    <t>06/17/2022</t>
  </si>
  <si>
    <t>06/16/2022</t>
  </si>
  <si>
    <t>06/15/2022</t>
  </si>
  <si>
    <t>$35.91</t>
  </si>
  <si>
    <t>06/14/2022</t>
  </si>
  <si>
    <t>06/13/2022</t>
  </si>
  <si>
    <t>$37.90</t>
  </si>
  <si>
    <t>$40.43</t>
  </si>
  <si>
    <t>$41.81</t>
  </si>
  <si>
    <t>$41.30</t>
  </si>
  <si>
    <t>$41.75</t>
  </si>
  <si>
    <t>$41.83</t>
  </si>
  <si>
    <t>$43.65</t>
  </si>
  <si>
    <t>$40.32</t>
  </si>
  <si>
    <t>05/31/2022</t>
  </si>
  <si>
    <t>$42.31</t>
  </si>
  <si>
    <t>05/27/2022</t>
  </si>
  <si>
    <t>$42.95</t>
  </si>
  <si>
    <t>05/26/2022</t>
  </si>
  <si>
    <t>05/25/2022</t>
  </si>
  <si>
    <t>$37.20</t>
  </si>
  <si>
    <t>05/24/2022</t>
  </si>
  <si>
    <t>$35.89</t>
  </si>
  <si>
    <t>05/23/2022</t>
  </si>
  <si>
    <t>05/20/2022</t>
  </si>
  <si>
    <t>$38.93</t>
  </si>
  <si>
    <t>05/19/2022</t>
  </si>
  <si>
    <t>$39.66</t>
  </si>
  <si>
    <t>05/18/2022</t>
  </si>
  <si>
    <t>$37.60</t>
  </si>
  <si>
    <t>05/17/2022</t>
  </si>
  <si>
    <t>$41.68</t>
  </si>
  <si>
    <t>05/16/2022</t>
  </si>
  <si>
    <t>$37.05</t>
  </si>
  <si>
    <t>05/13/2022</t>
  </si>
  <si>
    <t>$38.42</t>
  </si>
  <si>
    <t>$30.39</t>
  </si>
  <si>
    <t>$42.87</t>
  </si>
  <si>
    <t>$47.05</t>
  </si>
  <si>
    <t>$51.38</t>
  </si>
  <si>
    <t>$58.13</t>
  </si>
  <si>
    <t>$54.88</t>
  </si>
  <si>
    <t>$56.27</t>
  </si>
  <si>
    <t>04/29/2022</t>
  </si>
  <si>
    <t>$53.25</t>
  </si>
  <si>
    <t>04/28/2022</t>
  </si>
  <si>
    <t>$55.79</t>
  </si>
  <si>
    <t>04/27/2022</t>
  </si>
  <si>
    <t>$51.50</t>
  </si>
  <si>
    <t>04/26/2022</t>
  </si>
  <si>
    <t>$53.57</t>
  </si>
  <si>
    <t>04/25/2022</t>
  </si>
  <si>
    <t>$57.89</t>
  </si>
  <si>
    <t>04/22/2022</t>
  </si>
  <si>
    <t>$54.77</t>
  </si>
  <si>
    <t>04/21/2022</t>
  </si>
  <si>
    <t>$56.38</t>
  </si>
  <si>
    <t>04/20/2022</t>
  </si>
  <si>
    <t>$58.37</t>
  </si>
  <si>
    <t>04/19/2022</t>
  </si>
  <si>
    <t>$63.80</t>
  </si>
  <si>
    <t>04/18/2022</t>
  </si>
  <si>
    <t>$61.32</t>
  </si>
  <si>
    <t>04/14/2022</t>
  </si>
  <si>
    <t>$63.75</t>
  </si>
  <si>
    <t>04/13/2022</t>
  </si>
  <si>
    <t>$67.87</t>
  </si>
  <si>
    <t>$66.58</t>
  </si>
  <si>
    <t>$69.49</t>
  </si>
  <si>
    <t>$67.82</t>
  </si>
  <si>
    <t>$68.19</t>
  </si>
  <si>
    <t>$68.84</t>
  </si>
  <si>
    <t>$69.26</t>
  </si>
  <si>
    <t>$74.08</t>
  </si>
  <si>
    <t>$80.01</t>
  </si>
  <si>
    <t>$81.69</t>
  </si>
  <si>
    <t>$76.95</t>
  </si>
  <si>
    <t>03/31/2022</t>
  </si>
  <si>
    <t>$76.07</t>
  </si>
  <si>
    <t>$75.91</t>
  </si>
  <si>
    <t>03/30/2022</t>
  </si>
  <si>
    <t>$78.33</t>
  </si>
  <si>
    <t>03/29/2022</t>
  </si>
  <si>
    <t>$82.37</t>
  </si>
  <si>
    <t>03/28/2022</t>
  </si>
  <si>
    <t>$77.99</t>
  </si>
  <si>
    <t>03/25/2022</t>
  </si>
  <si>
    <t>$72.78</t>
  </si>
  <si>
    <t>03/24/2022</t>
  </si>
  <si>
    <t>03/23/2022</t>
  </si>
  <si>
    <t>$74.28</t>
  </si>
  <si>
    <t>03/22/2022</t>
  </si>
  <si>
    <t>$75.39</t>
  </si>
  <si>
    <t>03/21/2022</t>
  </si>
  <si>
    <t>$72.19</t>
  </si>
  <si>
    <t>03/18/2022</t>
  </si>
  <si>
    <t>$74.01</t>
  </si>
  <si>
    <t>03/17/2022</t>
  </si>
  <si>
    <t>$67.13</t>
  </si>
  <si>
    <t>03/16/2022</t>
  </si>
  <si>
    <t>$64.65</t>
  </si>
  <si>
    <t>03/15/2022</t>
  </si>
  <si>
    <t>$59.64</t>
  </si>
  <si>
    <t>03/14/2022</t>
  </si>
  <si>
    <t>$58.34</t>
  </si>
  <si>
    <t>$63.28</t>
  </si>
  <si>
    <t>$71.50</t>
  </si>
  <si>
    <t>$69.54</t>
  </si>
  <si>
    <t>$66.17</t>
  </si>
  <si>
    <t>$69.78</t>
  </si>
  <si>
    <t>$73.85</t>
  </si>
  <si>
    <t>$78.24</t>
  </si>
  <si>
    <t>$77.44</t>
  </si>
  <si>
    <t>02/28/2022</t>
  </si>
  <si>
    <t>$78.91</t>
  </si>
  <si>
    <t>02/25/2022</t>
  </si>
  <si>
    <t>$74.95</t>
  </si>
  <si>
    <t>02/24/2022</t>
  </si>
  <si>
    <t>02/23/2022</t>
  </si>
  <si>
    <t>$65.63</t>
  </si>
  <si>
    <t>02/22/2022</t>
  </si>
  <si>
    <t>$70.09</t>
  </si>
  <si>
    <t>02/18/2022</t>
  </si>
  <si>
    <t>$70.69</t>
  </si>
  <si>
    <t>02/17/2022</t>
  </si>
  <si>
    <t>$78.46</t>
  </si>
  <si>
    <t>02/16/2022</t>
  </si>
  <si>
    <t>$75.84</t>
  </si>
  <si>
    <t>02/15/2022</t>
  </si>
  <si>
    <t>$84.92</t>
  </si>
  <si>
    <t>02/14/2022</t>
  </si>
  <si>
    <t>$82.20</t>
  </si>
  <si>
    <t>$81.03</t>
  </si>
  <si>
    <t>$85.83</t>
  </si>
  <si>
    <t>$88.22</t>
  </si>
  <si>
    <t>$83.52</t>
  </si>
  <si>
    <t>$81.01</t>
  </si>
  <si>
    <t>$81.43</t>
  </si>
  <si>
    <t>$78.73</t>
  </si>
  <si>
    <t>$85.81</t>
  </si>
  <si>
    <t>$89.41</t>
  </si>
  <si>
    <t>01/31/2022</t>
  </si>
  <si>
    <t>$85.31</t>
  </si>
  <si>
    <t>01/28/2022</t>
  </si>
  <si>
    <t>$72.59</t>
  </si>
  <si>
    <t>01/27/2022</t>
  </si>
  <si>
    <t>$69.76</t>
  </si>
  <si>
    <t>01/26/2022</t>
  </si>
  <si>
    <t>$74.22</t>
  </si>
  <si>
    <t>01/25/2022</t>
  </si>
  <si>
    <t>$77.29</t>
  </si>
  <si>
    <t>01/24/2022</t>
  </si>
  <si>
    <t>$81.56</t>
  </si>
  <si>
    <t>01/21/2022</t>
  </si>
  <si>
    <t>$81.22</t>
  </si>
  <si>
    <t>01/20/2022</t>
  </si>
  <si>
    <t>$83.91</t>
  </si>
  <si>
    <t>01/19/2022</t>
  </si>
  <si>
    <t>$82.50</t>
  </si>
  <si>
    <t>01/18/2022</t>
  </si>
  <si>
    <t>01/14/2022</t>
  </si>
  <si>
    <t>$85.15</t>
  </si>
  <si>
    <t>01/13/2022</t>
  </si>
  <si>
    <t>$88.96</t>
  </si>
  <si>
    <t>$92.84</t>
  </si>
  <si>
    <t>$97.23</t>
  </si>
  <si>
    <t>$95.55</t>
  </si>
  <si>
    <t>$98.61</t>
  </si>
  <si>
    <t>$101.92</t>
  </si>
  <si>
    <t>$95.01</t>
  </si>
  <si>
    <t>$101.54</t>
  </si>
  <si>
    <t>$109.50</t>
  </si>
  <si>
    <t>12/31/2021</t>
  </si>
  <si>
    <t>$113.70</t>
  </si>
  <si>
    <t>12/30/2021</t>
  </si>
  <si>
    <t>$117.57</t>
  </si>
  <si>
    <t>12/29/2021</t>
  </si>
  <si>
    <t>$111.22</t>
  </si>
  <si>
    <t>12/28/2021</t>
  </si>
  <si>
    <t>$113.59</t>
  </si>
  <si>
    <t>12/27/2021</t>
  </si>
  <si>
    <t>$115.09</t>
  </si>
  <si>
    <t>12/23/2021</t>
  </si>
  <si>
    <t>$117.27</t>
  </si>
  <si>
    <t>12/22/2021</t>
  </si>
  <si>
    <t>$117.86</t>
  </si>
  <si>
    <t>12/21/2021</t>
  </si>
  <si>
    <t>$121.29</t>
  </si>
  <si>
    <t>12/20/2021</t>
  </si>
  <si>
    <t>$113.68</t>
  </si>
  <si>
    <t>12/17/2021</t>
  </si>
  <si>
    <t>$117.70</t>
  </si>
  <si>
    <t>12/16/2021</t>
  </si>
  <si>
    <t>$113.08</t>
  </si>
  <si>
    <t>12/15/2021</t>
  </si>
  <si>
    <t>$120.96</t>
  </si>
  <si>
    <t>12/14/2021</t>
  </si>
  <si>
    <t>$121.12</t>
  </si>
  <si>
    <t>12/13/2021</t>
  </si>
  <si>
    <t>$123.37</t>
  </si>
  <si>
    <t>$127.02</t>
  </si>
  <si>
    <t>$134.58</t>
  </si>
  <si>
    <t>$140.79</t>
  </si>
  <si>
    <t>$140.41</t>
  </si>
  <si>
    <t>$127.58</t>
  </si>
  <si>
    <t>$124.69</t>
  </si>
  <si>
    <t>$130.63</t>
  </si>
  <si>
    <t>$131.88</t>
  </si>
  <si>
    <t>11/30/2021</t>
  </si>
  <si>
    <t>$141.62</t>
  </si>
  <si>
    <t>11/29/2021</t>
  </si>
  <si>
    <t>$150.95</t>
  </si>
  <si>
    <t>11/26/2021</t>
  </si>
  <si>
    <t>$147.55</t>
  </si>
  <si>
    <t>11/24/2021</t>
  </si>
  <si>
    <t>$145.35</t>
  </si>
  <si>
    <t>11/23/2021</t>
  </si>
  <si>
    <t>$142.63</t>
  </si>
  <si>
    <t>11/22/2021</t>
  </si>
  <si>
    <t>$148.86</t>
  </si>
  <si>
    <t>11/19/2021</t>
  </si>
  <si>
    <t>$162.21</t>
  </si>
  <si>
    <t>11/18/2021</t>
  </si>
  <si>
    <t>$166.60</t>
  </si>
  <si>
    <t>11/17/2021</t>
  </si>
  <si>
    <t>$174.27</t>
  </si>
  <si>
    <t>11/16/2021</t>
  </si>
  <si>
    <t>$181.52</t>
  </si>
  <si>
    <t>11/15/2021</t>
  </si>
  <si>
    <t>$183.87</t>
  </si>
  <si>
    <t>$192.45</t>
  </si>
  <si>
    <t>$182.16</t>
  </si>
  <si>
    <t>$176.39</t>
  </si>
  <si>
    <t>$161.00</t>
  </si>
  <si>
    <t>$160.50</t>
  </si>
  <si>
    <t>$158.27</t>
  </si>
  <si>
    <t>$164.10</t>
  </si>
  <si>
    <t>$165.15</t>
  </si>
  <si>
    <t>$169.10</t>
  </si>
  <si>
    <t>$173.35</t>
  </si>
  <si>
    <t>10/29/2021</t>
  </si>
  <si>
    <t>$170.35</t>
  </si>
  <si>
    <t>10/28/2021</t>
  </si>
  <si>
    <t>$174.02</t>
  </si>
  <si>
    <t>10/27/2021</t>
  </si>
  <si>
    <t>$176.95</t>
  </si>
  <si>
    <t>10/26/2021</t>
  </si>
  <si>
    <t>$184.00</t>
  </si>
  <si>
    <t>$188.49</t>
  </si>
  <si>
    <t>10/25/2021</t>
  </si>
  <si>
    <t>10/22/2021</t>
  </si>
  <si>
    <t>$187.00</t>
  </si>
  <si>
    <t>10/21/2021</t>
  </si>
  <si>
    <t>$185.28</t>
  </si>
  <si>
    <t>10/20/2021</t>
  </si>
  <si>
    <t>$192.81</t>
  </si>
  <si>
    <t>10/19/2021</t>
  </si>
  <si>
    <t>$196.03</t>
  </si>
  <si>
    <t>10/18/2021</t>
  </si>
  <si>
    <t>$195.02</t>
  </si>
  <si>
    <t>10/15/2021</t>
  </si>
  <si>
    <t>$191.41</t>
  </si>
  <si>
    <t>10/14/2021</t>
  </si>
  <si>
    <t>$188.28</t>
  </si>
  <si>
    <t>10/13/2021</t>
  </si>
  <si>
    <t>$185.24</t>
  </si>
  <si>
    <t>$178.83</t>
  </si>
  <si>
    <t>$173.76</t>
  </si>
  <si>
    <t>$177.64</t>
  </si>
  <si>
    <t>$181.96</t>
  </si>
  <si>
    <t>$177.61</t>
  </si>
  <si>
    <t>$175.71</t>
  </si>
  <si>
    <t>$177.16</t>
  </si>
  <si>
    <t>$184.22</t>
  </si>
  <si>
    <t>09/30/2021</t>
  </si>
  <si>
    <t>$182.68</t>
  </si>
  <si>
    <t>$177.95</t>
  </si>
  <si>
    <t>09/29/2021</t>
  </si>
  <si>
    <t>$177.62</t>
  </si>
  <si>
    <t>09/28/2021</t>
  </si>
  <si>
    <t>$182.64</t>
  </si>
  <si>
    <t>09/27/2021</t>
  </si>
  <si>
    <t>$198.11</t>
  </si>
  <si>
    <t>09/24/2021</t>
  </si>
  <si>
    <t>$202.98</t>
  </si>
  <si>
    <t>09/23/2021</t>
  </si>
  <si>
    <t>$207.95</t>
  </si>
  <si>
    <t>09/22/2021</t>
  </si>
  <si>
    <t>$207.81</t>
  </si>
  <si>
    <t>09/21/2021</t>
  </si>
  <si>
    <t>$204.71</t>
  </si>
  <si>
    <t>09/20/2021</t>
  </si>
  <si>
    <t>$196.33</t>
  </si>
  <si>
    <t>09/17/2021</t>
  </si>
  <si>
    <t>$200.31</t>
  </si>
  <si>
    <t>09/16/2021</t>
  </si>
  <si>
    <t>$194.72</t>
  </si>
  <si>
    <t>09/15/2021</t>
  </si>
  <si>
    <t>$188.69</t>
  </si>
  <si>
    <t>09/14/2021</t>
  </si>
  <si>
    <t>$189.99</t>
  </si>
  <si>
    <t>09/13/2021</t>
  </si>
  <si>
    <t>$189.17</t>
  </si>
  <si>
    <t>$180.47</t>
  </si>
  <si>
    <t>$183.86</t>
  </si>
  <si>
    <t>$181.44</t>
  </si>
  <si>
    <t>$182.45</t>
  </si>
  <si>
    <t>$183.90</t>
  </si>
  <si>
    <t>$183.05</t>
  </si>
  <si>
    <t>$178.57</t>
  </si>
  <si>
    <t>08/31/2021</t>
  </si>
  <si>
    <t>$179.51</t>
  </si>
  <si>
    <t>08/30/2021</t>
  </si>
  <si>
    <t>$182.94</t>
  </si>
  <si>
    <t>08/27/2021</t>
  </si>
  <si>
    <t>$178.18</t>
  </si>
  <si>
    <t>08/26/2021</t>
  </si>
  <si>
    <t>08/25/2021</t>
  </si>
  <si>
    <t>$174.65</t>
  </si>
  <si>
    <t>08/24/2021</t>
  </si>
  <si>
    <t>$172.62</t>
  </si>
  <si>
    <t>08/23/2021</t>
  </si>
  <si>
    <t>$164.77</t>
  </si>
  <si>
    <t>08/20/2021</t>
  </si>
  <si>
    <t>$164.33</t>
  </si>
  <si>
    <t>08/19/2021</t>
  </si>
  <si>
    <t>$161.38</t>
  </si>
  <si>
    <t>08/18/2021</t>
  </si>
  <si>
    <t>$162.27</t>
  </si>
  <si>
    <t>08/17/2021</t>
  </si>
  <si>
    <t>$164.16</t>
  </si>
  <si>
    <t>08/16/2021</t>
  </si>
  <si>
    <t>$166.73</t>
  </si>
  <si>
    <t>08/13/2021</t>
  </si>
  <si>
    <t>$171.56</t>
  </si>
  <si>
    <t>$172.08</t>
  </si>
  <si>
    <t>$171.84</t>
  </si>
  <si>
    <t>$172.27</t>
  </si>
  <si>
    <t>$178.45</t>
  </si>
  <si>
    <t>$168.52</t>
  </si>
  <si>
    <t>$175.06</t>
  </si>
  <si>
    <t>$230.58</t>
  </si>
  <si>
    <t>$230.12</t>
  </si>
  <si>
    <t>$233.64</t>
  </si>
  <si>
    <t>07/30/2021</t>
  </si>
  <si>
    <t>$248.91</t>
  </si>
  <si>
    <t>07/29/2021</t>
  </si>
  <si>
    <t>$256.74</t>
  </si>
  <si>
    <t>07/28/2021</t>
  </si>
  <si>
    <t>$258.60</t>
  </si>
  <si>
    <t>07/27/2021</t>
  </si>
  <si>
    <t>$244.81</t>
  </si>
  <si>
    <t>07/26/2021</t>
  </si>
  <si>
    <t>$241.04</t>
  </si>
  <si>
    <t>07/23/2021</t>
  </si>
  <si>
    <t>$240.80</t>
  </si>
  <si>
    <t>$232.91</t>
  </si>
  <si>
    <t>07/22/2021</t>
  </si>
  <si>
    <t>07/21/2021</t>
  </si>
  <si>
    <t>$234.37</t>
  </si>
  <si>
    <t>$225.96</t>
  </si>
  <si>
    <t>07/20/2021</t>
  </si>
  <si>
    <t>07/19/2021</t>
  </si>
  <si>
    <t>$217.62</t>
  </si>
  <si>
    <t>07/16/2021</t>
  </si>
  <si>
    <t>$204.18</t>
  </si>
  <si>
    <t>07/15/2021</t>
  </si>
  <si>
    <t>$209.79</t>
  </si>
  <si>
    <t>07/14/2021</t>
  </si>
  <si>
    <t>$216.60</t>
  </si>
  <si>
    <t>07/13/2021</t>
  </si>
  <si>
    <t>$230.94</t>
  </si>
  <si>
    <t>$233.80</t>
  </si>
  <si>
    <t>$240.82</t>
  </si>
  <si>
    <t>$238.18</t>
  </si>
  <si>
    <t>$241.05</t>
  </si>
  <si>
    <t>$241.82</t>
  </si>
  <si>
    <t>$241.00</t>
  </si>
  <si>
    <t>$240.06</t>
  </si>
  <si>
    <t>ln(t/t-1)</t>
  </si>
  <si>
    <t>STDEV &gt;&gt;</t>
  </si>
  <si>
    <t>12/06/2024</t>
  </si>
  <si>
    <t>11/06/2024</t>
  </si>
  <si>
    <t>10/06/2024</t>
  </si>
  <si>
    <t>07/06/2024</t>
  </si>
  <si>
    <t>06/06/2024</t>
  </si>
  <si>
    <t>05/06/2024</t>
  </si>
  <si>
    <t>04/06/2024</t>
  </si>
  <si>
    <t>03/06/2024</t>
  </si>
  <si>
    <t>10/05/2024</t>
  </si>
  <si>
    <t>09/05/2024</t>
  </si>
  <si>
    <t>08/05/2024</t>
  </si>
  <si>
    <t>07/05/2024</t>
  </si>
  <si>
    <t>06/05/2024</t>
  </si>
  <si>
    <t>03/05/2024</t>
  </si>
  <si>
    <t>02/05/2024</t>
  </si>
  <si>
    <t>01/05/2024</t>
  </si>
  <si>
    <t>12/04/2024</t>
  </si>
  <si>
    <t>11/04/2024</t>
  </si>
  <si>
    <t>10/04/2024</t>
  </si>
  <si>
    <t>09/04/2024</t>
  </si>
  <si>
    <t>08/04/2024</t>
  </si>
  <si>
    <t>05/04/2024</t>
  </si>
  <si>
    <t>04/04/2024</t>
  </si>
  <si>
    <t>03/04/2024</t>
  </si>
  <si>
    <t>02/04/2024</t>
  </si>
  <si>
    <t>01/04/2024</t>
  </si>
  <si>
    <t>12/03/2024</t>
  </si>
  <si>
    <t>11/03/2024</t>
  </si>
  <si>
    <t>08/03/2024</t>
  </si>
  <si>
    <t>07/03/2024</t>
  </si>
  <si>
    <t>06/03/2024</t>
  </si>
  <si>
    <t>05/03/2024</t>
  </si>
  <si>
    <t>04/03/2024</t>
  </si>
  <si>
    <t>01/03/2024</t>
  </si>
  <si>
    <t>12/02/2024</t>
  </si>
  <si>
    <t>09/02/2024</t>
  </si>
  <si>
    <t>08/02/2024</t>
  </si>
  <si>
    <t>07/02/2024</t>
  </si>
  <si>
    <t>06/02/2024</t>
  </si>
  <si>
    <t>05/02/2024</t>
  </si>
  <si>
    <t>02/02/2024</t>
  </si>
  <si>
    <t>01/02/2024</t>
  </si>
  <si>
    <t>12/01/2024</t>
  </si>
  <si>
    <t>11/01/2024</t>
  </si>
  <si>
    <t>10/01/2024</t>
  </si>
  <si>
    <t>09/01/2024</t>
  </si>
  <si>
    <t>08/01/2024</t>
  </si>
  <si>
    <t>05/01/2024</t>
  </si>
  <si>
    <t>04/01/2024</t>
  </si>
  <si>
    <t>03/01/2024</t>
  </si>
  <si>
    <t>02/01/2024</t>
  </si>
  <si>
    <t>12/12/2023</t>
  </si>
  <si>
    <t>11/12/2023</t>
  </si>
  <si>
    <t>08/12/2023</t>
  </si>
  <si>
    <t>07/12/2023</t>
  </si>
  <si>
    <t>06/12/2023</t>
  </si>
  <si>
    <t>05/12/2023</t>
  </si>
  <si>
    <t>04/12/2023</t>
  </si>
  <si>
    <t>01/12/2023</t>
  </si>
  <si>
    <t>10/11/2023</t>
  </si>
  <si>
    <t>09/11/2023</t>
  </si>
  <si>
    <t>08/11/2023</t>
  </si>
  <si>
    <t>07/11/2023</t>
  </si>
  <si>
    <t>06/11/2023</t>
  </si>
  <si>
    <t>03/11/2023</t>
  </si>
  <si>
    <t>02/11/2023</t>
  </si>
  <si>
    <t>01/11/2023</t>
  </si>
  <si>
    <t>12/10/2023</t>
  </si>
  <si>
    <t>11/10/2023</t>
  </si>
  <si>
    <t>10/10/2023</t>
  </si>
  <si>
    <t>09/10/2023</t>
  </si>
  <si>
    <t>06/10/2023</t>
  </si>
  <si>
    <t>05/10/2023</t>
  </si>
  <si>
    <t>04/10/2023</t>
  </si>
  <si>
    <t>03/10/2023</t>
  </si>
  <si>
    <t>02/10/2023</t>
  </si>
  <si>
    <t>12/09/2023</t>
  </si>
  <si>
    <t>11/09/2023</t>
  </si>
  <si>
    <t>08/09/2023</t>
  </si>
  <si>
    <t>07/09/2023</t>
  </si>
  <si>
    <t>06/09/2023</t>
  </si>
  <si>
    <t>05/09/2023</t>
  </si>
  <si>
    <t>01/09/2023</t>
  </si>
  <si>
    <t>11/08/2023</t>
  </si>
  <si>
    <t>10/08/2023</t>
  </si>
  <si>
    <t>09/08/2023</t>
  </si>
  <si>
    <t>08/08/2023</t>
  </si>
  <si>
    <t>07/08/2023</t>
  </si>
  <si>
    <t>04/08/2023</t>
  </si>
  <si>
    <t>03/08/2023</t>
  </si>
  <si>
    <t>02/08/2023</t>
  </si>
  <si>
    <t>01/08/2023</t>
  </si>
  <si>
    <t>12/07/2023</t>
  </si>
  <si>
    <t>11/07/2023</t>
  </si>
  <si>
    <t>10/07/2023</t>
  </si>
  <si>
    <t>07/07/2023</t>
  </si>
  <si>
    <t>06/07/2023</t>
  </si>
  <si>
    <t>05/07/2023</t>
  </si>
  <si>
    <t>03/07/2023</t>
  </si>
  <si>
    <t>12/06/2023</t>
  </si>
  <si>
    <t>09/06/2023</t>
  </si>
  <si>
    <t>08/06/2023</t>
  </si>
  <si>
    <t>07/06/2023</t>
  </si>
  <si>
    <t>06/06/2023</t>
  </si>
  <si>
    <t>05/06/2023</t>
  </si>
  <si>
    <t>02/06/2023</t>
  </si>
  <si>
    <t>01/06/2023</t>
  </si>
  <si>
    <t>12/05/2023</t>
  </si>
  <si>
    <t>11/05/2023</t>
  </si>
  <si>
    <t>10/05/2023</t>
  </si>
  <si>
    <t>09/05/2023</t>
  </si>
  <si>
    <t>08/05/2023</t>
  </si>
  <si>
    <t>05/05/2023</t>
  </si>
  <si>
    <t>04/05/2023</t>
  </si>
  <si>
    <t>03/05/2023</t>
  </si>
  <si>
    <t>02/05/2023</t>
  </si>
  <si>
    <t>01/05/2023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</si>
  <si>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</si>
  <si>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</si>
  <si>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</si>
  <si>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</si>
  <si>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</si>
  <si>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</si>
  <si>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</si>
  <si>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10/03/2023</t>
  </si>
  <si>
    <t>09/03/2023</t>
  </si>
  <si>
    <t>08/03/2023</t>
  </si>
  <si>
    <t>07/03/2023</t>
  </si>
  <si>
    <t>06/03/2023</t>
  </si>
  <si>
    <t>03/03/2023</t>
  </si>
  <si>
    <t>02/03/2023</t>
  </si>
  <si>
    <t>01/03/2023</t>
  </si>
  <si>
    <t>10/02/2023</t>
  </si>
  <si>
    <t>09/02/2023</t>
  </si>
  <si>
    <t>08/02/2023</t>
  </si>
  <si>
    <t>07/02/2023</t>
  </si>
  <si>
    <t>06/02/2023</t>
  </si>
  <si>
    <t>03/02/2023</t>
  </si>
  <si>
    <t>02/02/2023</t>
  </si>
  <si>
    <t>01/02/2023</t>
  </si>
  <si>
    <t>12/01/2023</t>
  </si>
  <si>
    <t>11/01/2023</t>
  </si>
  <si>
    <t>10/01/2023</t>
  </si>
  <si>
    <t>09/01/2023</t>
  </si>
  <si>
    <t>06/01/2023</t>
  </si>
  <si>
    <t>05/01/2023</t>
  </si>
  <si>
    <t>04/01/2023</t>
  </si>
  <si>
    <t>03/01/2023</t>
  </si>
  <si>
    <t>12/12/2022</t>
  </si>
  <si>
    <t>09/12/2022</t>
  </si>
  <si>
    <t>08/12/2022</t>
  </si>
  <si>
    <t>07/12/2022</t>
  </si>
  <si>
    <t>06/12/2022</t>
  </si>
  <si>
    <t>05/12/2022</t>
  </si>
  <si>
    <t>02/12/2022</t>
  </si>
  <si>
    <t>01/12/2022</t>
  </si>
  <si>
    <t>11/11/2022</t>
  </si>
  <si>
    <t>10/11/2022</t>
  </si>
  <si>
    <t>09/11/2022</t>
  </si>
  <si>
    <t>08/11/2022</t>
  </si>
  <si>
    <t>07/11/2022</t>
  </si>
  <si>
    <t>04/11/2022</t>
  </si>
  <si>
    <t>03/11/2022</t>
  </si>
  <si>
    <t>02/11/2022</t>
  </si>
  <si>
    <t>01/11/2022</t>
  </si>
  <si>
    <t>12/10/2022</t>
  </si>
  <si>
    <t>11/10/2022</t>
  </si>
  <si>
    <t>10/10/2022</t>
  </si>
  <si>
    <t>07/10/2022</t>
  </si>
  <si>
    <t>06/10/2022</t>
  </si>
  <si>
    <t>05/10/2022</t>
  </si>
  <si>
    <t>04/10/2022</t>
  </si>
  <si>
    <t>03/10/2022</t>
  </si>
  <si>
    <t>12/09/2022</t>
  </si>
  <si>
    <t>09/09/2022</t>
  </si>
  <si>
    <t>08/09/2022</t>
  </si>
  <si>
    <t>07/09/2022</t>
  </si>
  <si>
    <t>06/09/2022</t>
  </si>
  <si>
    <t>02/09/2022</t>
  </si>
  <si>
    <t>01/09/2022</t>
  </si>
  <si>
    <t>12/08/2022</t>
  </si>
  <si>
    <t>11/08/2022</t>
  </si>
  <si>
    <t>10/08/2022</t>
  </si>
  <si>
    <t>09/08/2022</t>
  </si>
  <si>
    <t>08/08/2022</t>
  </si>
  <si>
    <t>05/08/2022</t>
  </si>
  <si>
    <t>04/08/2022</t>
  </si>
  <si>
    <t>03/08/2022</t>
  </si>
  <si>
    <t>02/08/2022</t>
  </si>
  <si>
    <t>01/08/2022</t>
  </si>
  <si>
    <t>12/07/2022</t>
  </si>
  <si>
    <t>11/07/2022</t>
  </si>
  <si>
    <t>08/07/2022</t>
  </si>
  <si>
    <t>07/07/2022</t>
  </si>
  <si>
    <t>06/07/2022</t>
  </si>
  <si>
    <t>05/07/2022</t>
  </si>
  <si>
    <t>01/07/2022</t>
  </si>
  <si>
    <t>10/06/2022</t>
  </si>
  <si>
    <t>09/06/2022</t>
  </si>
  <si>
    <t>08/06/2022</t>
  </si>
  <si>
    <t>07/06/2022</t>
  </si>
  <si>
    <t>06/06/2022</t>
  </si>
  <si>
    <t>03/06/2022</t>
  </si>
  <si>
    <t>02/06/2022</t>
  </si>
  <si>
    <t>01/06/2022</t>
  </si>
  <si>
    <t>12/05/2022</t>
  </si>
  <si>
    <t>11/05/2022</t>
  </si>
  <si>
    <t>10/05/2022</t>
  </si>
  <si>
    <t>09/05/2022</t>
  </si>
  <si>
    <t>06/05/2022</t>
  </si>
  <si>
    <t>05/05/2022</t>
  </si>
  <si>
    <t>04/05/2022</t>
  </si>
  <si>
    <t>03/05/2022</t>
  </si>
  <si>
    <t>02/05/2022</t>
  </si>
  <si>
    <t>12/04/2022</t>
  </si>
  <si>
    <t>11/04/2022</t>
  </si>
  <si>
    <t>08/04/2022</t>
  </si>
  <si>
    <t>07/04/2022</t>
  </si>
  <si>
    <t>06/04/2022</t>
  </si>
  <si>
    <t>05/04/2022</t>
  </si>
  <si>
    <t>04/04/2022</t>
  </si>
  <si>
    <t>01/04/2022</t>
  </si>
  <si>
    <t>11/03/2022</t>
  </si>
  <si>
    <t>10/03/2022</t>
  </si>
  <si>
    <t>09/03/2022</t>
  </si>
  <si>
    <t>08/03/2022</t>
  </si>
  <si>
    <t>07/03/2022</t>
  </si>
  <si>
    <t>04/03/2022</t>
  </si>
  <si>
    <t>03/03/2022</t>
  </si>
  <si>
    <t>02/03/2022</t>
  </si>
  <si>
    <t>01/03/2022</t>
  </si>
  <si>
    <t>11/02/2022</t>
  </si>
  <si>
    <t>10/02/2022</t>
  </si>
  <si>
    <t>09/02/2022</t>
  </si>
  <si>
    <t>08/02/2022</t>
  </si>
  <si>
    <t>07/02/2022</t>
  </si>
  <si>
    <t>04/02/2022</t>
  </si>
  <si>
    <t>03/02/2022</t>
  </si>
  <si>
    <t>02/02/2022</t>
  </si>
  <si>
    <t>01/02/2022</t>
  </si>
  <si>
    <t>12/01/2022</t>
  </si>
  <si>
    <t>11/01/2022</t>
  </si>
  <si>
    <t>10/01/2022</t>
  </si>
  <si>
    <t>07/01/2022</t>
  </si>
  <si>
    <t>06/01/2022</t>
  </si>
  <si>
    <t>05/01/2022</t>
  </si>
  <si>
    <t>04/01/2022</t>
  </si>
  <si>
    <t>03/01/2022</t>
  </si>
  <si>
    <t>10/12/2021</t>
  </si>
  <si>
    <t>09/12/2021</t>
  </si>
  <si>
    <t>08/12/2021</t>
  </si>
  <si>
    <t>07/12/2021</t>
  </si>
  <si>
    <t>06/12/2021</t>
  </si>
  <si>
    <t>03/12/2021</t>
  </si>
  <si>
    <t>02/12/2021</t>
  </si>
  <si>
    <t>01/12/2021</t>
  </si>
  <si>
    <t>12/11/2021</t>
  </si>
  <si>
    <t>11/11/2021</t>
  </si>
  <si>
    <t>10/11/2021</t>
  </si>
  <si>
    <t>09/11/2021</t>
  </si>
  <si>
    <t>08/11/2021</t>
  </si>
  <si>
    <t>05/11/2021</t>
  </si>
  <si>
    <t>04/11/2021</t>
  </si>
  <si>
    <t>03/11/2021</t>
  </si>
  <si>
    <t>02/11/2021</t>
  </si>
  <si>
    <t>01/11/2021</t>
  </si>
  <si>
    <t>12/10/2021</t>
  </si>
  <si>
    <t>11/10/2021</t>
  </si>
  <si>
    <t>08/10/2021</t>
  </si>
  <si>
    <t>07/10/2021</t>
  </si>
  <si>
    <t>06/10/2021</t>
  </si>
  <si>
    <t>05/10/2021</t>
  </si>
  <si>
    <t>04/10/2021</t>
  </si>
  <si>
    <t>01/10/2021</t>
  </si>
  <si>
    <t>10/09/2021</t>
  </si>
  <si>
    <t>09/09/2021</t>
  </si>
  <si>
    <t>08/09/2021</t>
  </si>
  <si>
    <t>07/09/2021</t>
  </si>
  <si>
    <t>03/09/2021</t>
  </si>
  <si>
    <t>02/09/2021</t>
  </si>
  <si>
    <t>01/09/2021</t>
  </si>
  <si>
    <t>12/08/2021</t>
  </si>
  <si>
    <t>11/08/2021</t>
  </si>
  <si>
    <t>10/08/2021</t>
  </si>
  <si>
    <t>09/08/2021</t>
  </si>
  <si>
    <t>06/08/2021</t>
  </si>
  <si>
    <t>05/08/2021</t>
  </si>
  <si>
    <t>04/08/2021</t>
  </si>
  <si>
    <t>03/08/2021</t>
  </si>
  <si>
    <t>02/08/2021</t>
  </si>
  <si>
    <t>12/07/2021</t>
  </si>
  <si>
    <t>09/07/2021</t>
  </si>
  <si>
    <t>08/07/2021</t>
  </si>
  <si>
    <t>07/07/2021</t>
  </si>
  <si>
    <t>06/07/2021</t>
  </si>
  <si>
    <t>02/07/2021</t>
  </si>
  <si>
    <t>01/07/2021</t>
  </si>
  <si>
    <t>Annual Vol</t>
  </si>
  <si>
    <t>Date - Clean</t>
  </si>
  <si>
    <t>Close - Clean</t>
  </si>
  <si>
    <r>
      <t xml:space="preserve">On Jul. 1, 2024 on day of grant, FVRR will </t>
    </r>
    <r>
      <rPr>
        <b/>
        <sz val="12"/>
        <color theme="1"/>
        <rFont val="Arial"/>
        <family val="2"/>
      </rPr>
      <t>NOT</t>
    </r>
    <r>
      <rPr>
        <sz val="12"/>
        <color theme="1"/>
        <rFont val="Arial"/>
        <family val="2"/>
      </rPr>
      <t xml:space="preserve"> record any entry on its books.</t>
    </r>
  </si>
  <si>
    <t>Only the notes to the financial statements will disclose that it granted an employee 10,000 option with a fair value of $132,800 (=10,000 * 13.28)</t>
  </si>
  <si>
    <t>On Dec. 31, 2024 half a year has passed (without a consideration of the Cliff), although NO options vest (still inside the cliff). The company will record on its books the following:</t>
  </si>
  <si>
    <t>On May 2, 2026 is the employee EoW day (together with the 90 days notice)</t>
  </si>
  <si>
    <t>The company will need to record the expenses for the monthly vesting of the options from Jan.-April 2026:</t>
  </si>
  <si>
    <t>Page F-37</t>
  </si>
  <si>
    <t>Note 9</t>
  </si>
  <si>
    <t>Page F-5</t>
  </si>
  <si>
    <t>Page F-8</t>
  </si>
  <si>
    <t>Pages F-40 to F-43</t>
  </si>
  <si>
    <t>6/24 Share price</t>
  </si>
  <si>
    <t>Same</t>
  </si>
  <si>
    <t>Given</t>
  </si>
  <si>
    <r>
      <t xml:space="preserve">Holders pf PS D, D-1 and E shall receive dividend at an annual rate of 8%, </t>
    </r>
    <r>
      <rPr>
        <b/>
        <sz val="12"/>
        <color theme="1"/>
        <rFont val="Arial"/>
        <family val="2"/>
      </rPr>
      <t>when</t>
    </r>
    <r>
      <rPr>
        <sz val="12"/>
        <color theme="1"/>
        <rFont val="Arial"/>
        <family val="2"/>
      </rPr>
      <t xml:space="preserve"> and if declared by the BOD(Board of Directors)</t>
    </r>
  </si>
  <si>
    <t>Creditors and company liabilities</t>
  </si>
  <si>
    <t>Series C Preferred Stockholders</t>
  </si>
  <si>
    <t>Series B-1 Preferred Stockholders</t>
  </si>
  <si>
    <t>Series B Preferred Stockholders</t>
  </si>
  <si>
    <t>Common Stockholders</t>
  </si>
  <si>
    <t>Liquidation Waterfall / Order of Priority</t>
  </si>
  <si>
    <r>
      <t xml:space="preserve">Holders of PS A-2, A-3 and B shall receive dividend at an annual rate of 8%, </t>
    </r>
    <r>
      <rPr>
        <b/>
        <sz val="12"/>
        <color theme="1"/>
        <rFont val="Arial"/>
        <family val="2"/>
      </rPr>
      <t>when</t>
    </r>
    <r>
      <rPr>
        <sz val="12"/>
        <color theme="1"/>
        <rFont val="Arial"/>
        <family val="2"/>
      </rPr>
      <t xml:space="preserve"> and if declared by the BOD(Board of Directors)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</si>
</sst>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0.000%"/>
    <numFmt numFmtId="167" formatCode="[$]dd/mm/yyyy;@" x16r2:formatCode16="[$-en-IL,1]dd/mm/yyyy;@"/>
    <numFmt numFmtId="168" formatCode="0.000"/>
    <numFmt numFmtId="169" formatCode="_(* #,##0.000_);_(* \(#,##0.000\);_(* &quot;-&quot;??_);_(@_)"/>
  </numFmts>
  <fonts count="8" x14ac:knownFonts="1"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  <scheme val="minor"/>
    </font>
    <font>
      <u/>
      <sz val="12"/>
      <color theme="10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000000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165" fontId="2" fillId="0" borderId="0" xfId="1" applyNumberFormat="1" applyFont="1"/>
    <xf numFmtId="9" fontId="4" fillId="0" borderId="0" xfId="2" applyFont="1"/>
    <xf numFmtId="165" fontId="2" fillId="0" borderId="0" xfId="0" applyNumberFormat="1" applyFont="1"/>
    <xf numFmtId="10" fontId="4" fillId="0" borderId="0" xfId="2" applyNumberFormat="1" applyFont="1"/>
    <xf numFmtId="0" fontId="2" fillId="0" borderId="0" xfId="0" applyFont="1" applyAlignment="1">
      <alignment horizontal="right"/>
    </xf>
    <xf numFmtId="10" fontId="2" fillId="0" borderId="0" xfId="0" applyNumberFormat="1" applyFont="1"/>
    <xf numFmtId="14" fontId="0" fillId="0" borderId="0" xfId="0" applyNumberFormat="1"/>
    <xf numFmtId="0" fontId="0" fillId="2" borderId="0" xfId="0" applyFill="1"/>
    <xf numFmtId="166" fontId="0" fillId="2" borderId="0" xfId="2" applyNumberFormat="1" applyFont="1" applyFill="1"/>
    <xf numFmtId="167" fontId="0" fillId="0" borderId="0" xfId="0" applyNumberFormat="1"/>
    <xf numFmtId="10" fontId="0" fillId="2" borderId="0" xfId="2" applyNumberFormat="1" applyFont="1" applyFill="1"/>
    <xf numFmtId="168" fontId="2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0" borderId="0" xfId="3" applyFont="1"/>
    <xf numFmtId="14" fontId="2" fillId="0" borderId="0" xfId="0" applyNumberFormat="1" applyFont="1"/>
    <xf numFmtId="0" fontId="2" fillId="3" borderId="0" xfId="0" applyFont="1" applyFill="1"/>
    <xf numFmtId="0" fontId="2" fillId="0" borderId="0" xfId="0" quotePrefix="1" applyFont="1"/>
    <xf numFmtId="0" fontId="7" fillId="0" borderId="0" xfId="0" applyFont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12700</xdr:rowOff>
    </xdr:from>
    <xdr:to>
      <xdr:col>16</xdr:col>
      <xdr:colOff>667516</xdr:colOff>
      <xdr:row>36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A00451-9C43-BC4C-BBD8-E283824D1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533900"/>
          <a:ext cx="15738606" cy="2946400"/>
        </a:xfrm>
        <a:prstGeom prst="rect">
          <a:avLst/>
        </a:prstGeom>
      </xdr:spPr>
    </xdr:pic>
    <xdr:clientData/>
  </xdr:twoCellAnchor>
  <xdr:twoCellAnchor editAs="oneCell">
    <xdr:from>
      <xdr:col>18</xdr:col>
      <xdr:colOff>44824</xdr:colOff>
      <xdr:row>29</xdr:row>
      <xdr:rowOff>33618</xdr:rowOff>
    </xdr:from>
    <xdr:to>
      <xdr:col>35</xdr:col>
      <xdr:colOff>892915</xdr:colOff>
      <xdr:row>33</xdr:row>
      <xdr:rowOff>170904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C4E67-4D46-CBF0-A55E-0567A0E6A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41353" y="5715000"/>
          <a:ext cx="16270971" cy="903096"/>
        </a:xfrm>
        <a:prstGeom prst="rect">
          <a:avLst/>
        </a:prstGeom>
      </xdr:spPr>
    </xdr:pic>
    <xdr:clientData/>
  </xdr:twoCellAnchor>
  <xdr:twoCellAnchor>
    <xdr:from>
      <xdr:col>13</xdr:col>
      <xdr:colOff>522867</xdr:colOff>
      <xdr:row>47</xdr:row>
      <xdr:rowOff>127075</xdr:rowOff>
    </xdr:from>
    <xdr:to>
      <xdr:col>14</xdr:col>
      <xdr:colOff>582705</xdr:colOff>
      <xdr:row>49</xdr:row>
      <xdr:rowOff>156882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9B49FF6-7013-A3F4-9D1C-68ECD93EC6EC}"/>
            </a:ext>
          </a:extLst>
        </xdr:cNvPr>
        <xdr:cNvCxnSpPr/>
      </xdr:nvCxnSpPr>
      <xdr:spPr>
        <a:xfrm>
          <a:off x="15281014" y="9271075"/>
          <a:ext cx="967515" cy="41080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717176</xdr:colOff>
      <xdr:row>45</xdr:row>
      <xdr:rowOff>145677</xdr:rowOff>
    </xdr:from>
    <xdr:to>
      <xdr:col>14</xdr:col>
      <xdr:colOff>896470</xdr:colOff>
      <xdr:row>54</xdr:row>
      <xdr:rowOff>78441</xdr:rowOff>
    </xdr:to>
    <xdr:sp macro="" textlink="">
      <xdr:nvSpPr>
        <xdr:cNvPr id="6" name="Left Brace 5">
          <a:extLst>
            <a:ext uri="{FF2B5EF4-FFF2-40B4-BE49-F238E27FC236}">
              <a16:creationId xmlns:a16="http://schemas.microsoft.com/office/drawing/2014/main" id="{3A568579-4EFD-8E62-FE09-D93760ABFA03}"/>
            </a:ext>
          </a:extLst>
        </xdr:cNvPr>
        <xdr:cNvSpPr/>
      </xdr:nvSpPr>
      <xdr:spPr>
        <a:xfrm>
          <a:off x="16383000" y="8897471"/>
          <a:ext cx="179294" cy="1658470"/>
        </a:xfrm>
        <a:prstGeom prst="lef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1" anchor="t"/>
        <a:lstStyle/>
        <a:p>
          <a:pPr algn="l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goodcalculators.com/black-scholes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BB93-4818-FE4D-9BCC-30F376A6CBC2}">
  <dimension ref="A3:P54"/>
  <sheetViews>
    <sheetView topLeftCell="A27" zoomScale="70" zoomScaleNormal="70" workbookViewId="0">
      <selection activeCell="C57" sqref="C57"/>
    </sheetView>
  </sheetViews>
  <sheetFormatPr defaultColWidth="10.81640625" defaultRowHeight="15" x14ac:dyDescent="0.25"/>
  <cols>
    <col min="1" max="1" width="10.81640625" style="1"/>
    <col min="2" max="2" width="37.1796875" style="1" customWidth="1"/>
    <col min="3" max="3" width="11.453125" style="1" bestFit="1" customWidth="1"/>
    <col min="4" max="5" width="15" style="1" bestFit="1" customWidth="1"/>
    <col min="6" max="16384" width="10.81640625" style="1"/>
  </cols>
  <sheetData>
    <row r="3" spans="1:4" ht="21" x14ac:dyDescent="0.4">
      <c r="B3" s="2" t="s">
        <v>24</v>
      </c>
    </row>
    <row r="4" spans="1:4" x14ac:dyDescent="0.25">
      <c r="B4" s="1" t="s">
        <v>0</v>
      </c>
    </row>
    <row r="5" spans="1:4" ht="15.6" x14ac:dyDescent="0.3">
      <c r="C5" s="3">
        <v>2024</v>
      </c>
      <c r="D5" s="3">
        <v>2025</v>
      </c>
    </row>
    <row r="6" spans="1:4" ht="15.6" x14ac:dyDescent="0.3">
      <c r="C6" s="3"/>
      <c r="D6" s="3"/>
    </row>
    <row r="7" spans="1:4" ht="15.6" x14ac:dyDescent="0.3">
      <c r="A7" s="4" t="s">
        <v>1</v>
      </c>
      <c r="C7" s="21" t="s">
        <v>1505</v>
      </c>
    </row>
    <row r="8" spans="1:4" x14ac:dyDescent="0.25">
      <c r="B8" s="1" t="s">
        <v>2</v>
      </c>
      <c r="C8" s="5">
        <v>67559</v>
      </c>
      <c r="D8" s="5">
        <v>117660</v>
      </c>
    </row>
    <row r="9" spans="1:4" ht="15.6" x14ac:dyDescent="0.3">
      <c r="A9" s="1" t="s">
        <v>3</v>
      </c>
      <c r="B9" s="4" t="s">
        <v>4</v>
      </c>
      <c r="C9" s="6"/>
      <c r="D9" s="6">
        <f>(D8-C8)/C8</f>
        <v>0.74158883346408322</v>
      </c>
    </row>
    <row r="11" spans="1:4" x14ac:dyDescent="0.25">
      <c r="B11" s="1" t="s">
        <v>5</v>
      </c>
      <c r="C11" s="5">
        <v>18927</v>
      </c>
      <c r="D11" s="5">
        <v>21687</v>
      </c>
    </row>
    <row r="13" spans="1:4" x14ac:dyDescent="0.25">
      <c r="B13" s="1" t="s">
        <v>6</v>
      </c>
      <c r="C13" s="7">
        <f>C8-C11</f>
        <v>48632</v>
      </c>
      <c r="D13" s="7">
        <f>D8-D11</f>
        <v>95973</v>
      </c>
    </row>
    <row r="14" spans="1:4" ht="15.6" x14ac:dyDescent="0.3">
      <c r="A14" s="1" t="s">
        <v>7</v>
      </c>
      <c r="B14" s="4" t="s">
        <v>8</v>
      </c>
      <c r="C14" s="8">
        <f>C13/C8</f>
        <v>0.71984487633031868</v>
      </c>
      <c r="D14" s="8">
        <f>D13/D8</f>
        <v>0.81568077511473736</v>
      </c>
    </row>
    <row r="17" spans="1:5" ht="15.6" x14ac:dyDescent="0.3">
      <c r="A17" s="4" t="s">
        <v>9</v>
      </c>
      <c r="C17" s="21" t="s">
        <v>1506</v>
      </c>
    </row>
    <row r="19" spans="1:5" x14ac:dyDescent="0.25">
      <c r="A19" s="1" t="s">
        <v>10</v>
      </c>
      <c r="B19" s="1" t="s">
        <v>11</v>
      </c>
      <c r="C19" s="5">
        <v>11966</v>
      </c>
      <c r="D19" s="5">
        <v>-17339</v>
      </c>
      <c r="E19" s="5"/>
    </row>
    <row r="22" spans="1:5" ht="15.6" x14ac:dyDescent="0.3">
      <c r="A22" s="4" t="s">
        <v>25</v>
      </c>
      <c r="D22" s="21" t="s">
        <v>1503</v>
      </c>
      <c r="E22" s="21" t="s">
        <v>1504</v>
      </c>
    </row>
    <row r="25" spans="1:5" x14ac:dyDescent="0.25">
      <c r="A25" s="1" t="s">
        <v>12</v>
      </c>
    </row>
    <row r="38" spans="1:16" x14ac:dyDescent="0.25">
      <c r="B38" s="1" t="s">
        <v>13</v>
      </c>
    </row>
    <row r="40" spans="1:16" x14ac:dyDescent="0.25">
      <c r="A40" s="1" t="s">
        <v>14</v>
      </c>
      <c r="B40" s="1" t="s">
        <v>26</v>
      </c>
      <c r="F40" s="21" t="s">
        <v>1507</v>
      </c>
      <c r="G40" s="21"/>
    </row>
    <row r="41" spans="1:16" x14ac:dyDescent="0.25">
      <c r="B41" s="9" t="s">
        <v>15</v>
      </c>
      <c r="C41" s="1" t="s">
        <v>16</v>
      </c>
    </row>
    <row r="42" spans="1:16" x14ac:dyDescent="0.25">
      <c r="B42" s="9" t="s">
        <v>17</v>
      </c>
      <c r="C42" s="1" t="s">
        <v>27</v>
      </c>
    </row>
    <row r="43" spans="1:16" ht="15.6" x14ac:dyDescent="0.3">
      <c r="B43" s="9"/>
      <c r="C43" s="1" t="s">
        <v>1518</v>
      </c>
    </row>
    <row r="44" spans="1:16" x14ac:dyDescent="0.25">
      <c r="B44" s="9"/>
      <c r="C44" s="1" t="s">
        <v>28</v>
      </c>
    </row>
    <row r="45" spans="1:16" ht="15.6" x14ac:dyDescent="0.3">
      <c r="B45" s="9"/>
      <c r="C45" s="1" t="s">
        <v>1511</v>
      </c>
    </row>
    <row r="46" spans="1:16" x14ac:dyDescent="0.25">
      <c r="B46" s="9" t="s">
        <v>18</v>
      </c>
      <c r="C46" s="1" t="s">
        <v>29</v>
      </c>
    </row>
    <row r="47" spans="1:16" ht="15.6" x14ac:dyDescent="0.3">
      <c r="B47" s="9"/>
      <c r="C47" s="1" t="s">
        <v>30</v>
      </c>
      <c r="P47" s="23" t="s">
        <v>1517</v>
      </c>
    </row>
    <row r="48" spans="1:16" x14ac:dyDescent="0.25">
      <c r="B48" s="9" t="s">
        <v>19</v>
      </c>
      <c r="C48" s="1" t="s">
        <v>20</v>
      </c>
      <c r="P48" s="1" t="s">
        <v>1512</v>
      </c>
    </row>
    <row r="49" spans="2:16" x14ac:dyDescent="0.25">
      <c r="B49" s="9" t="s">
        <v>21</v>
      </c>
      <c r="C49" s="1" t="s">
        <v>31</v>
      </c>
      <c r="P49" s="1" t="s">
        <v>1513</v>
      </c>
    </row>
    <row r="50" spans="2:16" x14ac:dyDescent="0.25">
      <c r="B50" s="9" t="s">
        <v>22</v>
      </c>
      <c r="C50" s="1" t="s">
        <v>23</v>
      </c>
      <c r="P50" s="1" t="s">
        <v>1514</v>
      </c>
    </row>
    <row r="51" spans="2:16" x14ac:dyDescent="0.25">
      <c r="P51" s="1" t="s">
        <v>1515</v>
      </c>
    </row>
    <row r="52" spans="2:16" x14ac:dyDescent="0.25">
      <c r="P52" s="1" t="s">
        <v>1515</v>
      </c>
    </row>
    <row r="53" spans="2:16" x14ac:dyDescent="0.25">
      <c r="P53" s="1" t="s">
        <v>1515</v>
      </c>
    </row>
    <row r="54" spans="2:16" x14ac:dyDescent="0.25">
      <c r="P54" s="1" t="s">
        <v>1516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7E821-4E13-6B42-8EBD-D7F9921BA3D6}">
  <dimension ref="A2:O34"/>
  <sheetViews>
    <sheetView tabSelected="1" topLeftCell="A15" workbookViewId="0">
      <selection activeCell="G33" sqref="G32:G33"/>
    </sheetView>
  </sheetViews>
  <sheetFormatPr defaultColWidth="10.81640625" defaultRowHeight="15" x14ac:dyDescent="0.25"/>
  <cols>
    <col min="1" max="2" width="10.81640625" style="1"/>
    <col min="3" max="3" width="15.90625" style="1" customWidth="1"/>
    <col min="4" max="4" width="35.453125" style="1" bestFit="1" customWidth="1"/>
    <col min="5" max="5" width="16.26953125" style="1" bestFit="1" customWidth="1"/>
    <col min="6" max="6" width="7.1796875" style="1" bestFit="1" customWidth="1"/>
    <col min="7" max="7" width="14.1796875" style="1" bestFit="1" customWidth="1"/>
    <col min="8" max="8" width="5.54296875" style="1" bestFit="1" customWidth="1"/>
    <col min="9" max="9" width="7.7265625" style="1" bestFit="1" customWidth="1"/>
    <col min="10" max="10" width="12.1796875" style="1" bestFit="1" customWidth="1"/>
    <col min="11" max="13" width="10.81640625" style="1"/>
    <col min="14" max="15" width="11.453125" style="1" bestFit="1" customWidth="1"/>
    <col min="16" max="16384" width="10.81640625" style="1"/>
  </cols>
  <sheetData>
    <row r="2" spans="1:10" x14ac:dyDescent="0.25">
      <c r="A2" s="1" t="s">
        <v>3</v>
      </c>
      <c r="B2" s="1" t="s">
        <v>32</v>
      </c>
    </row>
    <row r="5" spans="1:10" x14ac:dyDescent="0.25">
      <c r="B5" s="1" t="s">
        <v>33</v>
      </c>
      <c r="C5" s="19" t="s">
        <v>34</v>
      </c>
    </row>
    <row r="7" spans="1:10" x14ac:dyDescent="0.25">
      <c r="B7" s="1" t="s">
        <v>35</v>
      </c>
    </row>
    <row r="9" spans="1:10" ht="15.6" x14ac:dyDescent="0.3">
      <c r="B9" s="4" t="s">
        <v>36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43</v>
      </c>
      <c r="J9" s="4" t="s">
        <v>44</v>
      </c>
    </row>
    <row r="11" spans="1:10" x14ac:dyDescent="0.25">
      <c r="B11" s="1" t="s">
        <v>51</v>
      </c>
      <c r="C11" s="1">
        <f>'Historical Vol'!E2</f>
        <v>23.43</v>
      </c>
      <c r="D11" s="1">
        <f>'Historical Vol'!E2</f>
        <v>23.43</v>
      </c>
      <c r="E11" s="10">
        <v>4.4999999999999998E-2</v>
      </c>
      <c r="F11" s="10">
        <f>'Historical Vol'!J2</f>
        <v>0.71328040863338438</v>
      </c>
      <c r="G11" s="1">
        <v>4</v>
      </c>
      <c r="H11" s="16">
        <f>((LN(C11/D11)+(E11+F11^2/2)*G11)/(F11*(G11^0.5)))</f>
        <v>0.83945799448974656</v>
      </c>
      <c r="I11" s="17">
        <f>H11-(F11*(G11^0.5))</f>
        <v>-0.58710282277702219</v>
      </c>
      <c r="J11" s="18">
        <f>_xlfn.NORM.DIST(H11,0,1,TRUE)*C11-_xlfn.NORM.DIST(I11,0,1,TRUE)*D11*EXP(-1*E11*G11)</f>
        <v>13.278128584757754</v>
      </c>
    </row>
    <row r="12" spans="1:10" x14ac:dyDescent="0.25">
      <c r="C12" s="22" t="s">
        <v>1508</v>
      </c>
      <c r="D12" s="1" t="s">
        <v>1509</v>
      </c>
      <c r="E12" s="1" t="s">
        <v>1510</v>
      </c>
    </row>
    <row r="15" spans="1:10" ht="15.6" x14ac:dyDescent="0.3">
      <c r="B15" s="1" t="s">
        <v>1498</v>
      </c>
    </row>
    <row r="16" spans="1:10" x14ac:dyDescent="0.25">
      <c r="B16" s="1" t="s">
        <v>1499</v>
      </c>
    </row>
    <row r="19" spans="1:15" x14ac:dyDescent="0.25">
      <c r="A19" s="1" t="s">
        <v>45</v>
      </c>
      <c r="B19" s="1" t="s">
        <v>1500</v>
      </c>
    </row>
    <row r="21" spans="1:15" x14ac:dyDescent="0.25">
      <c r="C21" s="1" t="s">
        <v>46</v>
      </c>
      <c r="I21" s="5">
        <f>132800*6/48</f>
        <v>16600</v>
      </c>
    </row>
    <row r="23" spans="1:15" x14ac:dyDescent="0.25">
      <c r="D23" s="1" t="s">
        <v>47</v>
      </c>
      <c r="J23" s="7">
        <f>I21</f>
        <v>16600</v>
      </c>
    </row>
    <row r="26" spans="1:15" x14ac:dyDescent="0.25">
      <c r="A26" s="1" t="s">
        <v>48</v>
      </c>
      <c r="B26" s="1" t="s">
        <v>1501</v>
      </c>
      <c r="N26" s="20">
        <v>46054</v>
      </c>
      <c r="O26" s="20">
        <f>N26+90</f>
        <v>46144</v>
      </c>
    </row>
    <row r="27" spans="1:15" x14ac:dyDescent="0.25">
      <c r="B27" s="1" t="s">
        <v>1502</v>
      </c>
    </row>
    <row r="29" spans="1:15" x14ac:dyDescent="0.25">
      <c r="C29" s="1" t="s">
        <v>46</v>
      </c>
      <c r="I29" s="5">
        <f>132800*4/48</f>
        <v>11066.666666666666</v>
      </c>
    </row>
    <row r="31" spans="1:15" x14ac:dyDescent="0.25">
      <c r="D31" s="1" t="s">
        <v>47</v>
      </c>
      <c r="J31" s="7">
        <f>I29</f>
        <v>11066.666666666666</v>
      </c>
    </row>
    <row r="33" spans="2:2" ht="15.6" x14ac:dyDescent="0.3">
      <c r="B33" s="1" t="s">
        <v>50</v>
      </c>
    </row>
    <row r="34" spans="2:2" ht="15.6" x14ac:dyDescent="0.3">
      <c r="B34" s="4" t="s">
        <v>49</v>
      </c>
    </row>
  </sheetData>
  <hyperlinks>
    <hyperlink ref="C5" r:id="rId1" display="https://goodcalculators.com/black-scholes-calculator/" xr:uid="{0168D7C1-7A71-024B-84EF-A00711BAA8E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D8752-1EEE-5B4A-B1A8-62EAB51B2477}">
  <dimension ref="A1:J754"/>
  <sheetViews>
    <sheetView zoomScale="99" workbookViewId="0">
      <selection activeCell="E2" sqref="E2"/>
    </sheetView>
  </sheetViews>
  <sheetFormatPr defaultColWidth="10.90625" defaultRowHeight="15" x14ac:dyDescent="0.25"/>
  <sheetData>
    <row r="1" spans="1:10" x14ac:dyDescent="0.25">
      <c r="A1" t="s">
        <v>52</v>
      </c>
      <c r="B1" t="s">
        <v>53</v>
      </c>
      <c r="D1" s="14" t="s">
        <v>1496</v>
      </c>
      <c r="E1" t="s">
        <v>1497</v>
      </c>
      <c r="H1" s="12" t="s">
        <v>1196</v>
      </c>
      <c r="I1" s="12" t="s">
        <v>1197</v>
      </c>
      <c r="J1" s="13">
        <f>_xlfn.STDEV.S(H3:H754)</f>
        <v>4.4932442292820562E-2</v>
      </c>
    </row>
    <row r="2" spans="1:10" x14ac:dyDescent="0.25">
      <c r="A2" t="s">
        <v>214</v>
      </c>
      <c r="B2" t="s">
        <v>215</v>
      </c>
      <c r="D2" s="14">
        <v>45471</v>
      </c>
      <c r="E2">
        <v>23.43</v>
      </c>
      <c r="H2" s="12"/>
      <c r="I2" s="12" t="s">
        <v>1495</v>
      </c>
      <c r="J2" s="15">
        <f>J1*252^0.5</f>
        <v>0.71328040863338438</v>
      </c>
    </row>
    <row r="3" spans="1:10" x14ac:dyDescent="0.25">
      <c r="A3" t="s">
        <v>216</v>
      </c>
      <c r="B3" t="s">
        <v>194</v>
      </c>
      <c r="D3" s="14">
        <v>45470</v>
      </c>
      <c r="E3">
        <v>23.63</v>
      </c>
      <c r="H3" s="12">
        <f>LN(E3/E2)</f>
        <v>8.4998386791122222E-3</v>
      </c>
      <c r="I3" s="12"/>
      <c r="J3" s="13"/>
    </row>
    <row r="4" spans="1:10" x14ac:dyDescent="0.25">
      <c r="A4" t="s">
        <v>217</v>
      </c>
      <c r="B4" t="s">
        <v>93</v>
      </c>
      <c r="D4" s="14">
        <v>45469</v>
      </c>
      <c r="E4">
        <v>23.32</v>
      </c>
      <c r="H4" s="12">
        <f t="shared" ref="H4:H67" si="0">LN(E4/E3)</f>
        <v>-1.3205729716524823E-2</v>
      </c>
    </row>
    <row r="5" spans="1:10" x14ac:dyDescent="0.25">
      <c r="A5" t="s">
        <v>218</v>
      </c>
      <c r="B5" t="s">
        <v>75</v>
      </c>
      <c r="D5" s="14">
        <v>45468</v>
      </c>
      <c r="E5">
        <v>22.64</v>
      </c>
      <c r="H5" s="12">
        <f t="shared" si="0"/>
        <v>-2.9593108147309397E-2</v>
      </c>
    </row>
    <row r="6" spans="1:10" x14ac:dyDescent="0.25">
      <c r="A6" t="s">
        <v>219</v>
      </c>
      <c r="B6" t="s">
        <v>58</v>
      </c>
      <c r="D6" s="14">
        <v>45467</v>
      </c>
      <c r="E6">
        <v>22.17</v>
      </c>
      <c r="H6" s="12">
        <f t="shared" si="0"/>
        <v>-2.0978229706762011E-2</v>
      </c>
    </row>
    <row r="7" spans="1:10" x14ac:dyDescent="0.25">
      <c r="A7" t="s">
        <v>220</v>
      </c>
      <c r="B7" t="s">
        <v>99</v>
      </c>
      <c r="D7" s="14">
        <v>45464</v>
      </c>
      <c r="E7">
        <v>21.98</v>
      </c>
      <c r="H7" s="12">
        <f t="shared" si="0"/>
        <v>-8.6070746527448141E-3</v>
      </c>
    </row>
    <row r="8" spans="1:10" x14ac:dyDescent="0.25">
      <c r="A8" t="s">
        <v>221</v>
      </c>
      <c r="B8" t="s">
        <v>66</v>
      </c>
      <c r="D8" s="14">
        <v>45463</v>
      </c>
      <c r="E8">
        <v>21.76</v>
      </c>
      <c r="H8" s="12">
        <f t="shared" si="0"/>
        <v>-1.0059526987733344E-2</v>
      </c>
    </row>
    <row r="9" spans="1:10" x14ac:dyDescent="0.25">
      <c r="A9" t="s">
        <v>222</v>
      </c>
      <c r="B9" t="s">
        <v>80</v>
      </c>
      <c r="D9" s="14">
        <v>45461</v>
      </c>
      <c r="E9">
        <v>21.86</v>
      </c>
      <c r="H9" s="12">
        <f t="shared" si="0"/>
        <v>4.5850607606504421E-3</v>
      </c>
    </row>
    <row r="10" spans="1:10" x14ac:dyDescent="0.25">
      <c r="A10" t="s">
        <v>223</v>
      </c>
      <c r="B10" t="s">
        <v>224</v>
      </c>
      <c r="D10" s="14">
        <v>45460</v>
      </c>
      <c r="E10">
        <v>22.36</v>
      </c>
      <c r="H10" s="12">
        <f t="shared" si="0"/>
        <v>2.2615165538505993E-2</v>
      </c>
    </row>
    <row r="11" spans="1:10" x14ac:dyDescent="0.25">
      <c r="A11" t="s">
        <v>225</v>
      </c>
      <c r="B11" t="s">
        <v>70</v>
      </c>
      <c r="D11" s="14">
        <v>45457</v>
      </c>
      <c r="E11">
        <v>22.7</v>
      </c>
      <c r="H11" s="12">
        <f t="shared" si="0"/>
        <v>1.5091276200458624E-2</v>
      </c>
    </row>
    <row r="12" spans="1:10" x14ac:dyDescent="0.25">
      <c r="A12" t="s">
        <v>226</v>
      </c>
      <c r="B12" t="s">
        <v>227</v>
      </c>
      <c r="D12" s="14">
        <v>45456</v>
      </c>
      <c r="E12">
        <v>23.92</v>
      </c>
      <c r="H12" s="12">
        <f t="shared" si="0"/>
        <v>5.2350004595074058E-2</v>
      </c>
    </row>
    <row r="13" spans="1:10" x14ac:dyDescent="0.25">
      <c r="A13" s="11">
        <v>45632</v>
      </c>
      <c r="B13" t="s">
        <v>202</v>
      </c>
      <c r="D13" s="14" t="s">
        <v>1198</v>
      </c>
      <c r="E13">
        <v>24.73</v>
      </c>
      <c r="H13" s="12">
        <f t="shared" si="0"/>
        <v>3.3302152450893852E-2</v>
      </c>
    </row>
    <row r="14" spans="1:10" x14ac:dyDescent="0.25">
      <c r="A14" s="11">
        <v>45602</v>
      </c>
      <c r="B14" t="s">
        <v>92</v>
      </c>
      <c r="D14" s="14" t="s">
        <v>1199</v>
      </c>
      <c r="E14">
        <v>24.64</v>
      </c>
      <c r="H14" s="12">
        <f t="shared" si="0"/>
        <v>-3.645942868005765E-3</v>
      </c>
    </row>
    <row r="15" spans="1:10" x14ac:dyDescent="0.25">
      <c r="A15" s="11">
        <v>45571</v>
      </c>
      <c r="B15" t="s">
        <v>92</v>
      </c>
      <c r="D15" s="14" t="s">
        <v>1200</v>
      </c>
      <c r="E15">
        <v>24.64</v>
      </c>
      <c r="H15" s="12">
        <f t="shared" si="0"/>
        <v>0</v>
      </c>
    </row>
    <row r="16" spans="1:10" x14ac:dyDescent="0.25">
      <c r="A16" s="11">
        <v>45479</v>
      </c>
      <c r="B16" t="s">
        <v>228</v>
      </c>
      <c r="D16" s="14" t="s">
        <v>1201</v>
      </c>
      <c r="E16">
        <v>24.53</v>
      </c>
      <c r="H16" s="12">
        <f t="shared" si="0"/>
        <v>-4.4742803949210774E-3</v>
      </c>
    </row>
    <row r="17" spans="1:8" x14ac:dyDescent="0.25">
      <c r="A17" s="11">
        <v>45449</v>
      </c>
      <c r="B17" t="s">
        <v>199</v>
      </c>
      <c r="D17" s="14" t="s">
        <v>1202</v>
      </c>
      <c r="E17">
        <v>25.54</v>
      </c>
      <c r="H17" s="12">
        <f t="shared" si="0"/>
        <v>4.0348992333995123E-2</v>
      </c>
    </row>
    <row r="18" spans="1:8" x14ac:dyDescent="0.25">
      <c r="A18" s="11">
        <v>45418</v>
      </c>
      <c r="B18" t="s">
        <v>207</v>
      </c>
      <c r="D18" s="14" t="s">
        <v>1203</v>
      </c>
      <c r="E18">
        <v>24.82</v>
      </c>
      <c r="H18" s="12">
        <f t="shared" si="0"/>
        <v>-2.8596070827932057E-2</v>
      </c>
    </row>
    <row r="19" spans="1:8" x14ac:dyDescent="0.25">
      <c r="A19" s="11">
        <v>45388</v>
      </c>
      <c r="B19" t="s">
        <v>195</v>
      </c>
      <c r="D19" s="14" t="s">
        <v>1204</v>
      </c>
      <c r="E19">
        <v>24.47</v>
      </c>
      <c r="H19" s="12">
        <f t="shared" si="0"/>
        <v>-1.4201902321880913E-2</v>
      </c>
    </row>
    <row r="20" spans="1:8" x14ac:dyDescent="0.25">
      <c r="A20" s="11">
        <v>45357</v>
      </c>
      <c r="B20" t="s">
        <v>229</v>
      </c>
      <c r="D20" s="14" t="s">
        <v>1205</v>
      </c>
      <c r="E20">
        <v>24.94</v>
      </c>
      <c r="H20" s="12">
        <f t="shared" si="0"/>
        <v>1.9025062797310175E-2</v>
      </c>
    </row>
    <row r="21" spans="1:8" x14ac:dyDescent="0.25">
      <c r="A21" t="s">
        <v>230</v>
      </c>
      <c r="B21" t="s">
        <v>148</v>
      </c>
      <c r="D21" s="14">
        <v>45443</v>
      </c>
      <c r="E21">
        <v>25.23</v>
      </c>
      <c r="H21" s="12">
        <f t="shared" si="0"/>
        <v>1.1560822401076006E-2</v>
      </c>
    </row>
    <row r="22" spans="1:8" x14ac:dyDescent="0.25">
      <c r="A22" t="s">
        <v>231</v>
      </c>
      <c r="B22" t="s">
        <v>140</v>
      </c>
      <c r="D22" s="14">
        <v>45442</v>
      </c>
      <c r="E22">
        <v>25.06</v>
      </c>
      <c r="H22" s="12">
        <f t="shared" si="0"/>
        <v>-6.7608131850441806E-3</v>
      </c>
    </row>
    <row r="23" spans="1:8" x14ac:dyDescent="0.25">
      <c r="A23" t="s">
        <v>232</v>
      </c>
      <c r="B23" t="s">
        <v>233</v>
      </c>
      <c r="D23" s="14">
        <v>45441</v>
      </c>
      <c r="E23">
        <v>24.55</v>
      </c>
      <c r="H23" s="12">
        <f t="shared" si="0"/>
        <v>-2.0561095227392617E-2</v>
      </c>
    </row>
    <row r="24" spans="1:8" x14ac:dyDescent="0.25">
      <c r="A24" t="s">
        <v>235</v>
      </c>
      <c r="B24" t="s">
        <v>234</v>
      </c>
      <c r="D24" s="14">
        <v>45440</v>
      </c>
      <c r="E24">
        <v>25.03</v>
      </c>
      <c r="H24" s="12">
        <f t="shared" si="0"/>
        <v>1.9363251203153346E-2</v>
      </c>
    </row>
    <row r="25" spans="1:8" x14ac:dyDescent="0.25">
      <c r="A25" t="s">
        <v>236</v>
      </c>
      <c r="B25" t="s">
        <v>237</v>
      </c>
      <c r="D25" s="14">
        <v>45436</v>
      </c>
      <c r="E25">
        <v>24.66</v>
      </c>
      <c r="H25" s="12">
        <f t="shared" si="0"/>
        <v>-1.4892607707484677E-2</v>
      </c>
    </row>
    <row r="26" spans="1:8" x14ac:dyDescent="0.25">
      <c r="A26" t="s">
        <v>238</v>
      </c>
      <c r="B26" t="s">
        <v>191</v>
      </c>
      <c r="D26" s="14">
        <v>45435</v>
      </c>
      <c r="E26">
        <v>24.6</v>
      </c>
      <c r="H26" s="12">
        <f t="shared" si="0"/>
        <v>-2.4360547978811158E-3</v>
      </c>
    </row>
    <row r="27" spans="1:8" x14ac:dyDescent="0.25">
      <c r="A27" t="s">
        <v>239</v>
      </c>
      <c r="B27" t="s">
        <v>234</v>
      </c>
      <c r="D27" s="14">
        <v>45434</v>
      </c>
      <c r="E27">
        <v>25.03</v>
      </c>
      <c r="H27" s="12">
        <f t="shared" si="0"/>
        <v>1.7328662505365813E-2</v>
      </c>
    </row>
    <row r="28" spans="1:8" x14ac:dyDescent="0.25">
      <c r="A28" t="s">
        <v>240</v>
      </c>
      <c r="B28" t="s">
        <v>192</v>
      </c>
      <c r="D28" s="14">
        <v>45433</v>
      </c>
      <c r="E28">
        <v>24.79</v>
      </c>
      <c r="H28" s="12">
        <f t="shared" si="0"/>
        <v>-9.6347593965838384E-3</v>
      </c>
    </row>
    <row r="29" spans="1:8" x14ac:dyDescent="0.25">
      <c r="A29" t="s">
        <v>241</v>
      </c>
      <c r="B29" t="s">
        <v>91</v>
      </c>
      <c r="D29" s="14">
        <v>45432</v>
      </c>
      <c r="E29">
        <v>25.34</v>
      </c>
      <c r="H29" s="12">
        <f t="shared" si="0"/>
        <v>2.1943828845893971E-2</v>
      </c>
    </row>
    <row r="30" spans="1:8" x14ac:dyDescent="0.25">
      <c r="A30" t="s">
        <v>242</v>
      </c>
      <c r="B30" t="s">
        <v>134</v>
      </c>
      <c r="D30" s="14">
        <v>45429</v>
      </c>
      <c r="E30">
        <v>25.13</v>
      </c>
      <c r="H30" s="12">
        <f t="shared" si="0"/>
        <v>-8.3218233374922172E-3</v>
      </c>
    </row>
    <row r="31" spans="1:8" x14ac:dyDescent="0.25">
      <c r="A31" t="s">
        <v>244</v>
      </c>
      <c r="B31" t="s">
        <v>243</v>
      </c>
      <c r="D31" s="14">
        <v>45428</v>
      </c>
      <c r="E31">
        <v>25.1</v>
      </c>
      <c r="H31" s="12">
        <f t="shared" si="0"/>
        <v>-1.1945054177625106E-3</v>
      </c>
    </row>
    <row r="32" spans="1:8" x14ac:dyDescent="0.25">
      <c r="A32" t="s">
        <v>245</v>
      </c>
      <c r="B32" t="s">
        <v>147</v>
      </c>
      <c r="D32" s="14">
        <v>45427</v>
      </c>
      <c r="E32">
        <v>25.67</v>
      </c>
      <c r="H32" s="12">
        <f t="shared" si="0"/>
        <v>2.245514874531095E-2</v>
      </c>
    </row>
    <row r="33" spans="1:8" x14ac:dyDescent="0.25">
      <c r="A33" t="s">
        <v>246</v>
      </c>
      <c r="B33" t="s">
        <v>109</v>
      </c>
      <c r="D33" s="14">
        <v>45426</v>
      </c>
      <c r="E33">
        <v>25.96</v>
      </c>
      <c r="H33" s="12">
        <f t="shared" si="0"/>
        <v>1.123389695284021E-2</v>
      </c>
    </row>
    <row r="34" spans="1:8" x14ac:dyDescent="0.25">
      <c r="A34" t="s">
        <v>247</v>
      </c>
      <c r="B34" t="s">
        <v>135</v>
      </c>
      <c r="D34" s="14">
        <v>45425</v>
      </c>
      <c r="E34">
        <v>25.26</v>
      </c>
      <c r="H34" s="12">
        <f t="shared" si="0"/>
        <v>-2.7334774913544163E-2</v>
      </c>
    </row>
    <row r="35" spans="1:8" x14ac:dyDescent="0.25">
      <c r="A35" s="11">
        <v>45570</v>
      </c>
      <c r="B35" t="s">
        <v>248</v>
      </c>
      <c r="D35" s="14" t="s">
        <v>1206</v>
      </c>
      <c r="E35">
        <v>23.52</v>
      </c>
      <c r="H35" s="12">
        <f t="shared" si="0"/>
        <v>-7.1370993891919005E-2</v>
      </c>
    </row>
    <row r="36" spans="1:8" x14ac:dyDescent="0.25">
      <c r="A36" s="11">
        <v>45540</v>
      </c>
      <c r="B36" t="s">
        <v>100</v>
      </c>
      <c r="D36" s="14" t="s">
        <v>1207</v>
      </c>
      <c r="E36">
        <v>22.41</v>
      </c>
      <c r="H36" s="12">
        <f t="shared" si="0"/>
        <v>-4.8343835217590468E-2</v>
      </c>
    </row>
    <row r="37" spans="1:8" x14ac:dyDescent="0.25">
      <c r="A37" s="11">
        <v>45509</v>
      </c>
      <c r="B37" t="s">
        <v>64</v>
      </c>
      <c r="D37" s="14" t="s">
        <v>1208</v>
      </c>
      <c r="E37">
        <v>20.32</v>
      </c>
      <c r="H37" s="12">
        <f t="shared" si="0"/>
        <v>-9.7901665102554464E-2</v>
      </c>
    </row>
    <row r="38" spans="1:8" x14ac:dyDescent="0.25">
      <c r="A38" s="11">
        <v>45478</v>
      </c>
      <c r="B38" t="s">
        <v>249</v>
      </c>
      <c r="D38" s="14" t="s">
        <v>1209</v>
      </c>
      <c r="E38">
        <v>20.95</v>
      </c>
      <c r="H38" s="12">
        <f t="shared" si="0"/>
        <v>3.053302365786565E-2</v>
      </c>
    </row>
    <row r="39" spans="1:8" x14ac:dyDescent="0.25">
      <c r="A39" s="11">
        <v>45448</v>
      </c>
      <c r="B39" t="s">
        <v>250</v>
      </c>
      <c r="D39" s="14" t="s">
        <v>1210</v>
      </c>
      <c r="E39">
        <v>21.2</v>
      </c>
      <c r="H39" s="12">
        <f t="shared" si="0"/>
        <v>1.1862535309819948E-2</v>
      </c>
    </row>
    <row r="40" spans="1:8" x14ac:dyDescent="0.25">
      <c r="A40" s="11">
        <v>45356</v>
      </c>
      <c r="B40" t="s">
        <v>57</v>
      </c>
      <c r="D40" s="14" t="s">
        <v>1211</v>
      </c>
      <c r="E40">
        <v>20.99</v>
      </c>
      <c r="H40" s="12">
        <f t="shared" si="0"/>
        <v>-9.9550478454251742E-3</v>
      </c>
    </row>
    <row r="41" spans="1:8" x14ac:dyDescent="0.25">
      <c r="A41" s="11">
        <v>45327</v>
      </c>
      <c r="B41" t="s">
        <v>252</v>
      </c>
      <c r="D41" s="14" t="s">
        <v>1212</v>
      </c>
      <c r="E41">
        <v>20.8</v>
      </c>
      <c r="H41" s="12">
        <f t="shared" si="0"/>
        <v>-9.0931471252692526E-3</v>
      </c>
    </row>
    <row r="42" spans="1:8" x14ac:dyDescent="0.25">
      <c r="A42" s="11">
        <v>45296</v>
      </c>
      <c r="B42" t="s">
        <v>62</v>
      </c>
      <c r="D42" s="14" t="s">
        <v>1213</v>
      </c>
      <c r="E42">
        <v>20.83</v>
      </c>
      <c r="H42" s="12">
        <f t="shared" si="0"/>
        <v>1.4412685656082201E-3</v>
      </c>
    </row>
    <row r="43" spans="1:8" x14ac:dyDescent="0.25">
      <c r="A43" t="s">
        <v>255</v>
      </c>
      <c r="B43" t="s">
        <v>256</v>
      </c>
      <c r="D43" s="14">
        <v>45412</v>
      </c>
      <c r="E43">
        <v>20.51</v>
      </c>
      <c r="H43" s="12">
        <f t="shared" si="0"/>
        <v>-1.5481683188591189E-2</v>
      </c>
    </row>
    <row r="44" spans="1:8" x14ac:dyDescent="0.25">
      <c r="A44" t="s">
        <v>257</v>
      </c>
      <c r="B44" t="s">
        <v>258</v>
      </c>
      <c r="D44" s="14">
        <v>45411</v>
      </c>
      <c r="E44">
        <v>21.11</v>
      </c>
      <c r="H44" s="12">
        <f t="shared" si="0"/>
        <v>2.8834289775939867E-2</v>
      </c>
    </row>
    <row r="45" spans="1:8" x14ac:dyDescent="0.25">
      <c r="A45" t="s">
        <v>259</v>
      </c>
      <c r="B45" t="s">
        <v>252</v>
      </c>
      <c r="D45" s="14">
        <v>45408</v>
      </c>
      <c r="E45">
        <v>20.8</v>
      </c>
      <c r="H45" s="12">
        <f t="shared" si="0"/>
        <v>-1.4793875152956928E-2</v>
      </c>
    </row>
    <row r="46" spans="1:8" x14ac:dyDescent="0.25">
      <c r="A46" t="s">
        <v>260</v>
      </c>
      <c r="B46" t="s">
        <v>261</v>
      </c>
      <c r="D46" s="14">
        <v>45407</v>
      </c>
      <c r="E46">
        <v>20.05</v>
      </c>
      <c r="H46" s="12">
        <f t="shared" si="0"/>
        <v>-3.6723832954694079E-2</v>
      </c>
    </row>
    <row r="47" spans="1:8" x14ac:dyDescent="0.25">
      <c r="A47" t="s">
        <v>262</v>
      </c>
      <c r="B47" t="s">
        <v>63</v>
      </c>
      <c r="D47" s="14">
        <v>45406</v>
      </c>
      <c r="E47">
        <v>20.46</v>
      </c>
      <c r="H47" s="12">
        <f t="shared" si="0"/>
        <v>2.0242606770902265E-2</v>
      </c>
    </row>
    <row r="48" spans="1:8" x14ac:dyDescent="0.25">
      <c r="A48" t="s">
        <v>263</v>
      </c>
      <c r="B48" t="s">
        <v>264</v>
      </c>
      <c r="D48" s="14">
        <v>45405</v>
      </c>
      <c r="E48">
        <v>20.190000000000001</v>
      </c>
      <c r="H48" s="12">
        <f t="shared" si="0"/>
        <v>-1.3284328198734282E-2</v>
      </c>
    </row>
    <row r="49" spans="1:8" x14ac:dyDescent="0.25">
      <c r="A49" t="s">
        <v>265</v>
      </c>
      <c r="B49" t="s">
        <v>266</v>
      </c>
      <c r="D49" s="14">
        <v>45404</v>
      </c>
      <c r="E49">
        <v>19.399999999999999</v>
      </c>
      <c r="H49" s="12">
        <f t="shared" si="0"/>
        <v>-3.9914366255463768E-2</v>
      </c>
    </row>
    <row r="50" spans="1:8" x14ac:dyDescent="0.25">
      <c r="A50" t="s">
        <v>267</v>
      </c>
      <c r="B50" t="s">
        <v>55</v>
      </c>
      <c r="D50" s="14">
        <v>45401</v>
      </c>
      <c r="E50">
        <v>19.63</v>
      </c>
      <c r="H50" s="12">
        <f t="shared" si="0"/>
        <v>1.1785942219087207E-2</v>
      </c>
    </row>
    <row r="51" spans="1:8" x14ac:dyDescent="0.25">
      <c r="A51" t="s">
        <v>269</v>
      </c>
      <c r="B51" t="s">
        <v>65</v>
      </c>
      <c r="D51" s="14">
        <v>45400</v>
      </c>
      <c r="E51">
        <v>19.82</v>
      </c>
      <c r="H51" s="12">
        <f t="shared" si="0"/>
        <v>9.6325206134722837E-3</v>
      </c>
    </row>
    <row r="52" spans="1:8" x14ac:dyDescent="0.25">
      <c r="A52" t="s">
        <v>270</v>
      </c>
      <c r="B52" t="s">
        <v>271</v>
      </c>
      <c r="D52" s="14">
        <v>45399</v>
      </c>
      <c r="E52">
        <v>20.11</v>
      </c>
      <c r="H52" s="12">
        <f t="shared" si="0"/>
        <v>1.4525674882718748E-2</v>
      </c>
    </row>
    <row r="53" spans="1:8" x14ac:dyDescent="0.25">
      <c r="A53" t="s">
        <v>272</v>
      </c>
      <c r="B53" t="s">
        <v>273</v>
      </c>
      <c r="D53" s="14">
        <v>45398</v>
      </c>
      <c r="E53">
        <v>20.48</v>
      </c>
      <c r="H53" s="12">
        <f t="shared" si="0"/>
        <v>1.8231596386746492E-2</v>
      </c>
    </row>
    <row r="54" spans="1:8" x14ac:dyDescent="0.25">
      <c r="A54" t="s">
        <v>275</v>
      </c>
      <c r="B54" t="s">
        <v>271</v>
      </c>
      <c r="D54" s="14">
        <v>45397</v>
      </c>
      <c r="E54">
        <v>20.11</v>
      </c>
      <c r="H54" s="12">
        <f t="shared" si="0"/>
        <v>-1.8231596386746356E-2</v>
      </c>
    </row>
    <row r="55" spans="1:8" x14ac:dyDescent="0.25">
      <c r="A55" s="11">
        <v>45630</v>
      </c>
      <c r="B55" t="s">
        <v>268</v>
      </c>
      <c r="D55" s="14" t="s">
        <v>1214</v>
      </c>
      <c r="E55">
        <v>20.059999999999999</v>
      </c>
      <c r="H55" s="12">
        <f t="shared" si="0"/>
        <v>-2.4894212507711889E-3</v>
      </c>
    </row>
    <row r="56" spans="1:8" x14ac:dyDescent="0.25">
      <c r="A56" s="11">
        <v>45600</v>
      </c>
      <c r="B56" t="s">
        <v>56</v>
      </c>
      <c r="D56" s="14" t="s">
        <v>1215</v>
      </c>
      <c r="E56">
        <v>20.75</v>
      </c>
      <c r="H56" s="12">
        <f t="shared" si="0"/>
        <v>3.3818464142917795E-2</v>
      </c>
    </row>
    <row r="57" spans="1:8" x14ac:dyDescent="0.25">
      <c r="A57" s="11">
        <v>45569</v>
      </c>
      <c r="B57" t="s">
        <v>276</v>
      </c>
      <c r="D57" s="14" t="s">
        <v>1216</v>
      </c>
      <c r="E57">
        <v>19.22</v>
      </c>
      <c r="H57" s="12">
        <f t="shared" si="0"/>
        <v>-7.6594843134560955E-2</v>
      </c>
    </row>
    <row r="58" spans="1:8" x14ac:dyDescent="0.25">
      <c r="A58" s="11">
        <v>45539</v>
      </c>
      <c r="B58" t="s">
        <v>261</v>
      </c>
      <c r="D58" s="14" t="s">
        <v>1217</v>
      </c>
      <c r="E58">
        <v>20.05</v>
      </c>
      <c r="H58" s="12">
        <f t="shared" si="0"/>
        <v>4.2277750210431821E-2</v>
      </c>
    </row>
    <row r="59" spans="1:8" x14ac:dyDescent="0.25">
      <c r="A59" s="11">
        <v>45508</v>
      </c>
      <c r="B59" t="s">
        <v>277</v>
      </c>
      <c r="D59" s="14" t="s">
        <v>1218</v>
      </c>
      <c r="E59">
        <v>19.739999999999998</v>
      </c>
      <c r="H59" s="12">
        <f t="shared" si="0"/>
        <v>-1.5582119747242794E-2</v>
      </c>
    </row>
    <row r="60" spans="1:8" x14ac:dyDescent="0.25">
      <c r="A60" s="11">
        <v>45416</v>
      </c>
      <c r="B60" t="s">
        <v>54</v>
      </c>
      <c r="D60" s="14" t="s">
        <v>1219</v>
      </c>
      <c r="E60">
        <v>19.73</v>
      </c>
      <c r="H60" s="12">
        <f t="shared" si="0"/>
        <v>-5.0671397081141249E-4</v>
      </c>
    </row>
    <row r="61" spans="1:8" x14ac:dyDescent="0.25">
      <c r="A61" s="11">
        <v>45386</v>
      </c>
      <c r="B61" t="s">
        <v>261</v>
      </c>
      <c r="D61" s="14" t="s">
        <v>1220</v>
      </c>
      <c r="E61">
        <v>20.05</v>
      </c>
      <c r="H61" s="12">
        <f t="shared" si="0"/>
        <v>1.6088833718054252E-2</v>
      </c>
    </row>
    <row r="62" spans="1:8" x14ac:dyDescent="0.25">
      <c r="A62" s="11">
        <v>45355</v>
      </c>
      <c r="B62" t="s">
        <v>279</v>
      </c>
      <c r="D62" s="14" t="s">
        <v>1221</v>
      </c>
      <c r="E62">
        <v>20.79</v>
      </c>
      <c r="H62" s="12">
        <f t="shared" si="0"/>
        <v>3.6242948117343202E-2</v>
      </c>
    </row>
    <row r="63" spans="1:8" x14ac:dyDescent="0.25">
      <c r="A63" s="11">
        <v>45326</v>
      </c>
      <c r="B63" t="s">
        <v>274</v>
      </c>
      <c r="D63" s="14" t="s">
        <v>1222</v>
      </c>
      <c r="E63">
        <v>20.73</v>
      </c>
      <c r="H63" s="12">
        <f t="shared" si="0"/>
        <v>-2.8901754222332744E-3</v>
      </c>
    </row>
    <row r="64" spans="1:8" x14ac:dyDescent="0.25">
      <c r="A64" s="11">
        <v>45295</v>
      </c>
      <c r="B64" t="s">
        <v>280</v>
      </c>
      <c r="D64" s="14" t="s">
        <v>1223</v>
      </c>
      <c r="E64">
        <v>20.81</v>
      </c>
      <c r="H64" s="12">
        <f t="shared" si="0"/>
        <v>3.8517139578548073E-3</v>
      </c>
    </row>
    <row r="65" spans="1:8" x14ac:dyDescent="0.25">
      <c r="A65" t="s">
        <v>281</v>
      </c>
      <c r="B65" t="s">
        <v>278</v>
      </c>
      <c r="D65" s="14">
        <v>45379</v>
      </c>
      <c r="E65">
        <v>21.07</v>
      </c>
      <c r="H65" s="12">
        <f t="shared" si="0"/>
        <v>1.2416587410554699E-2</v>
      </c>
    </row>
    <row r="66" spans="1:8" x14ac:dyDescent="0.25">
      <c r="A66" t="s">
        <v>283</v>
      </c>
      <c r="B66" t="s">
        <v>282</v>
      </c>
      <c r="D66" s="14">
        <v>45378</v>
      </c>
      <c r="E66">
        <v>21.24</v>
      </c>
      <c r="H66" s="12">
        <f t="shared" si="0"/>
        <v>8.0359685576403602E-3</v>
      </c>
    </row>
    <row r="67" spans="1:8" x14ac:dyDescent="0.25">
      <c r="A67" t="s">
        <v>284</v>
      </c>
      <c r="B67" t="s">
        <v>60</v>
      </c>
      <c r="D67" s="14">
        <v>45377</v>
      </c>
      <c r="E67">
        <v>20.93</v>
      </c>
      <c r="H67" s="12">
        <f t="shared" si="0"/>
        <v>-1.4702659915829705E-2</v>
      </c>
    </row>
    <row r="68" spans="1:8" x14ac:dyDescent="0.25">
      <c r="A68" t="s">
        <v>285</v>
      </c>
      <c r="B68" t="s">
        <v>253</v>
      </c>
      <c r="D68" s="14">
        <v>45376</v>
      </c>
      <c r="E68">
        <v>21.52</v>
      </c>
      <c r="H68" s="12">
        <f t="shared" ref="H68:H131" si="1">LN(E68/E67)</f>
        <v>2.7799198835675346E-2</v>
      </c>
    </row>
    <row r="69" spans="1:8" x14ac:dyDescent="0.25">
      <c r="A69" t="s">
        <v>286</v>
      </c>
      <c r="B69" t="s">
        <v>73</v>
      </c>
      <c r="D69" s="14">
        <v>45373</v>
      </c>
      <c r="E69">
        <v>21.63</v>
      </c>
      <c r="H69" s="12">
        <f t="shared" si="1"/>
        <v>5.0985046713835974E-3</v>
      </c>
    </row>
    <row r="70" spans="1:8" x14ac:dyDescent="0.25">
      <c r="A70" t="s">
        <v>287</v>
      </c>
      <c r="B70" t="s">
        <v>288</v>
      </c>
      <c r="D70" s="14">
        <v>45372</v>
      </c>
      <c r="E70">
        <v>22.81</v>
      </c>
      <c r="H70" s="12">
        <f t="shared" si="1"/>
        <v>5.3117796331329313E-2</v>
      </c>
    </row>
    <row r="71" spans="1:8" x14ac:dyDescent="0.25">
      <c r="A71" t="s">
        <v>289</v>
      </c>
      <c r="B71" t="s">
        <v>81</v>
      </c>
      <c r="D71" s="14">
        <v>45371</v>
      </c>
      <c r="E71">
        <v>22.8</v>
      </c>
      <c r="H71" s="12">
        <f t="shared" si="1"/>
        <v>-4.3850033590152733E-4</v>
      </c>
    </row>
    <row r="72" spans="1:8" x14ac:dyDescent="0.25">
      <c r="A72" t="s">
        <v>290</v>
      </c>
      <c r="B72" t="s">
        <v>68</v>
      </c>
      <c r="D72" s="14">
        <v>45370</v>
      </c>
      <c r="E72">
        <v>21.8</v>
      </c>
      <c r="H72" s="12">
        <f t="shared" si="1"/>
        <v>-4.4850566165351789E-2</v>
      </c>
    </row>
    <row r="73" spans="1:8" x14ac:dyDescent="0.25">
      <c r="A73" t="s">
        <v>291</v>
      </c>
      <c r="B73" t="s">
        <v>72</v>
      </c>
      <c r="D73" s="14">
        <v>45369</v>
      </c>
      <c r="E73">
        <v>22.04</v>
      </c>
      <c r="H73" s="12">
        <f t="shared" si="1"/>
        <v>1.0949014489670303E-2</v>
      </c>
    </row>
    <row r="74" spans="1:8" x14ac:dyDescent="0.25">
      <c r="A74" t="s">
        <v>292</v>
      </c>
      <c r="B74" t="s">
        <v>61</v>
      </c>
      <c r="D74" s="14">
        <v>45366</v>
      </c>
      <c r="E74">
        <v>21.37</v>
      </c>
      <c r="H74" s="12">
        <f t="shared" si="1"/>
        <v>-3.0870914953657451E-2</v>
      </c>
    </row>
    <row r="75" spans="1:8" x14ac:dyDescent="0.25">
      <c r="A75" t="s">
        <v>293</v>
      </c>
      <c r="B75" t="s">
        <v>71</v>
      </c>
      <c r="D75" s="14">
        <v>45365</v>
      </c>
      <c r="E75">
        <v>21.81</v>
      </c>
      <c r="H75" s="12">
        <f t="shared" si="1"/>
        <v>2.0380510882481308E-2</v>
      </c>
    </row>
    <row r="76" spans="1:8" x14ac:dyDescent="0.25">
      <c r="A76" t="s">
        <v>294</v>
      </c>
      <c r="B76" t="s">
        <v>70</v>
      </c>
      <c r="D76" s="14">
        <v>45364</v>
      </c>
      <c r="E76">
        <v>22.7</v>
      </c>
      <c r="H76" s="12">
        <f t="shared" si="1"/>
        <v>3.999634427381929E-2</v>
      </c>
    </row>
    <row r="77" spans="1:8" x14ac:dyDescent="0.25">
      <c r="A77" s="11">
        <v>45629</v>
      </c>
      <c r="B77" t="s">
        <v>69</v>
      </c>
      <c r="D77" s="14" t="s">
        <v>1224</v>
      </c>
      <c r="E77">
        <v>22.67</v>
      </c>
      <c r="H77" s="12">
        <f t="shared" si="1"/>
        <v>-1.3224599679192862E-3</v>
      </c>
    </row>
    <row r="78" spans="1:8" x14ac:dyDescent="0.25">
      <c r="A78" s="11">
        <v>45599</v>
      </c>
      <c r="B78" t="s">
        <v>296</v>
      </c>
      <c r="D78" s="14" t="s">
        <v>1225</v>
      </c>
      <c r="E78">
        <v>22.48</v>
      </c>
      <c r="H78" s="12">
        <f t="shared" si="1"/>
        <v>-8.4164394939473339E-3</v>
      </c>
    </row>
    <row r="79" spans="1:8" x14ac:dyDescent="0.25">
      <c r="A79" s="11">
        <v>45507</v>
      </c>
      <c r="B79" t="s">
        <v>212</v>
      </c>
      <c r="D79" s="14" t="s">
        <v>1226</v>
      </c>
      <c r="E79">
        <v>22.66</v>
      </c>
      <c r="H79" s="12">
        <f t="shared" si="1"/>
        <v>7.9752305743698224E-3</v>
      </c>
    </row>
    <row r="80" spans="1:8" x14ac:dyDescent="0.25">
      <c r="A80" s="11">
        <v>45476</v>
      </c>
      <c r="B80" t="s">
        <v>74</v>
      </c>
      <c r="D80" s="14" t="s">
        <v>1227</v>
      </c>
      <c r="E80">
        <v>22.23</v>
      </c>
      <c r="H80" s="12">
        <f t="shared" si="1"/>
        <v>-1.9158527623754987E-2</v>
      </c>
    </row>
    <row r="81" spans="1:8" x14ac:dyDescent="0.25">
      <c r="A81" s="11">
        <v>45446</v>
      </c>
      <c r="B81" t="s">
        <v>297</v>
      </c>
      <c r="D81" s="14" t="s">
        <v>1228</v>
      </c>
      <c r="E81">
        <v>22.16</v>
      </c>
      <c r="H81" s="12">
        <f t="shared" si="1"/>
        <v>-3.1538660970221806E-3</v>
      </c>
    </row>
    <row r="82" spans="1:8" x14ac:dyDescent="0.25">
      <c r="A82" s="11">
        <v>45415</v>
      </c>
      <c r="B82" t="s">
        <v>101</v>
      </c>
      <c r="D82" s="14" t="s">
        <v>1229</v>
      </c>
      <c r="E82">
        <v>22</v>
      </c>
      <c r="H82" s="12">
        <f t="shared" si="1"/>
        <v>-7.2464085207671978E-3</v>
      </c>
    </row>
    <row r="83" spans="1:8" x14ac:dyDescent="0.25">
      <c r="A83" s="11">
        <v>45385</v>
      </c>
      <c r="B83" t="s">
        <v>288</v>
      </c>
      <c r="D83" s="14" t="s">
        <v>1230</v>
      </c>
      <c r="E83">
        <v>22.81</v>
      </c>
      <c r="H83" s="12">
        <f t="shared" si="1"/>
        <v>3.6156582937980852E-2</v>
      </c>
    </row>
    <row r="84" spans="1:8" x14ac:dyDescent="0.25">
      <c r="A84" s="11">
        <v>45294</v>
      </c>
      <c r="B84" t="s">
        <v>87</v>
      </c>
      <c r="D84" s="14" t="s">
        <v>1231</v>
      </c>
      <c r="E84">
        <v>23.15</v>
      </c>
      <c r="H84" s="12">
        <f t="shared" si="1"/>
        <v>1.4795744235946519E-2</v>
      </c>
    </row>
    <row r="85" spans="1:8" x14ac:dyDescent="0.25">
      <c r="A85" t="s">
        <v>298</v>
      </c>
      <c r="B85" t="s">
        <v>77</v>
      </c>
      <c r="D85" s="14">
        <v>45351</v>
      </c>
      <c r="E85">
        <v>23.6</v>
      </c>
      <c r="H85" s="12">
        <f t="shared" si="1"/>
        <v>1.9251931499321525E-2</v>
      </c>
    </row>
    <row r="86" spans="1:8" x14ac:dyDescent="0.25">
      <c r="A86" t="s">
        <v>299</v>
      </c>
      <c r="B86" t="s">
        <v>82</v>
      </c>
      <c r="D86" s="14">
        <v>45350</v>
      </c>
      <c r="E86">
        <v>22.87</v>
      </c>
      <c r="H86" s="12">
        <f t="shared" si="1"/>
        <v>-3.1420703996874598E-2</v>
      </c>
    </row>
    <row r="87" spans="1:8" x14ac:dyDescent="0.25">
      <c r="A87" t="s">
        <v>300</v>
      </c>
      <c r="B87" t="s">
        <v>301</v>
      </c>
      <c r="D87" s="14">
        <v>45349</v>
      </c>
      <c r="E87">
        <v>23.29</v>
      </c>
      <c r="H87" s="12">
        <f t="shared" si="1"/>
        <v>1.8198075861559821E-2</v>
      </c>
    </row>
    <row r="88" spans="1:8" x14ac:dyDescent="0.25">
      <c r="A88" t="s">
        <v>302</v>
      </c>
      <c r="B88" t="s">
        <v>86</v>
      </c>
      <c r="D88" s="14">
        <v>45348</v>
      </c>
      <c r="E88">
        <v>23.31</v>
      </c>
      <c r="H88" s="12">
        <f t="shared" si="1"/>
        <v>8.5836915141608344E-4</v>
      </c>
    </row>
    <row r="89" spans="1:8" x14ac:dyDescent="0.25">
      <c r="A89" t="s">
        <v>303</v>
      </c>
      <c r="B89" t="s">
        <v>295</v>
      </c>
      <c r="D89" s="14">
        <v>45345</v>
      </c>
      <c r="E89">
        <v>23.17</v>
      </c>
      <c r="H89" s="12">
        <f t="shared" si="1"/>
        <v>-6.0241146033807903E-3</v>
      </c>
    </row>
    <row r="90" spans="1:8" x14ac:dyDescent="0.25">
      <c r="A90" t="s">
        <v>304</v>
      </c>
      <c r="B90" t="s">
        <v>213</v>
      </c>
      <c r="D90" s="14">
        <v>45344</v>
      </c>
      <c r="E90">
        <v>22.21</v>
      </c>
      <c r="H90" s="12">
        <f t="shared" si="1"/>
        <v>-4.231570053794885E-2</v>
      </c>
    </row>
    <row r="91" spans="1:8" x14ac:dyDescent="0.25">
      <c r="A91" t="s">
        <v>305</v>
      </c>
      <c r="B91" t="s">
        <v>306</v>
      </c>
      <c r="D91" s="14">
        <v>45343</v>
      </c>
      <c r="E91">
        <v>25.89</v>
      </c>
      <c r="H91" s="12">
        <f t="shared" si="1"/>
        <v>0.15331415585711022</v>
      </c>
    </row>
    <row r="92" spans="1:8" x14ac:dyDescent="0.25">
      <c r="A92" t="s">
        <v>307</v>
      </c>
      <c r="B92" t="s">
        <v>190</v>
      </c>
      <c r="D92" s="14">
        <v>45342</v>
      </c>
      <c r="E92">
        <v>26.51</v>
      </c>
      <c r="H92" s="12">
        <f t="shared" si="1"/>
        <v>2.3665226537488038E-2</v>
      </c>
    </row>
    <row r="93" spans="1:8" x14ac:dyDescent="0.25">
      <c r="A93" t="s">
        <v>309</v>
      </c>
      <c r="B93" t="s">
        <v>310</v>
      </c>
      <c r="D93" s="14">
        <v>45338</v>
      </c>
      <c r="E93">
        <v>27.8</v>
      </c>
      <c r="H93" s="12">
        <f t="shared" si="1"/>
        <v>4.7514000395657105E-2</v>
      </c>
    </row>
    <row r="94" spans="1:8" x14ac:dyDescent="0.25">
      <c r="A94" t="s">
        <v>311</v>
      </c>
      <c r="B94" t="s">
        <v>312</v>
      </c>
      <c r="D94" s="14">
        <v>45337</v>
      </c>
      <c r="E94">
        <v>29.44</v>
      </c>
      <c r="H94" s="12">
        <f t="shared" si="1"/>
        <v>5.7318273164084096E-2</v>
      </c>
    </row>
    <row r="95" spans="1:8" x14ac:dyDescent="0.25">
      <c r="A95" t="s">
        <v>314</v>
      </c>
      <c r="B95" t="s">
        <v>315</v>
      </c>
      <c r="D95" s="14">
        <v>45336</v>
      </c>
      <c r="E95">
        <v>30.07</v>
      </c>
      <c r="H95" s="12">
        <f t="shared" si="1"/>
        <v>2.1173703139762107E-2</v>
      </c>
    </row>
    <row r="96" spans="1:8" x14ac:dyDescent="0.25">
      <c r="A96" t="s">
        <v>316</v>
      </c>
      <c r="B96" t="s">
        <v>317</v>
      </c>
      <c r="D96" s="14">
        <v>45335</v>
      </c>
      <c r="E96">
        <v>28.01</v>
      </c>
      <c r="H96" s="12">
        <f t="shared" si="1"/>
        <v>-7.09664077284205E-2</v>
      </c>
    </row>
    <row r="97" spans="1:8" x14ac:dyDescent="0.25">
      <c r="A97" s="11">
        <v>45628</v>
      </c>
      <c r="B97" t="s">
        <v>318</v>
      </c>
      <c r="D97" s="14" t="s">
        <v>1232</v>
      </c>
      <c r="E97">
        <v>30.5</v>
      </c>
      <c r="H97" s="12">
        <f t="shared" si="1"/>
        <v>8.5165094341348738E-2</v>
      </c>
    </row>
    <row r="98" spans="1:8" x14ac:dyDescent="0.25">
      <c r="A98" s="11">
        <v>45537</v>
      </c>
      <c r="B98" t="s">
        <v>320</v>
      </c>
      <c r="D98" s="14" t="s">
        <v>1233</v>
      </c>
      <c r="E98">
        <v>29.27</v>
      </c>
      <c r="H98" s="12">
        <f t="shared" si="1"/>
        <v>-4.1163582909571422E-2</v>
      </c>
    </row>
    <row r="99" spans="1:8" x14ac:dyDescent="0.25">
      <c r="A99" s="11">
        <v>45506</v>
      </c>
      <c r="B99" t="s">
        <v>111</v>
      </c>
      <c r="D99" s="14" t="s">
        <v>1234</v>
      </c>
      <c r="E99">
        <v>27.76</v>
      </c>
      <c r="H99" s="12">
        <f t="shared" si="1"/>
        <v>-5.2966965065190615E-2</v>
      </c>
    </row>
    <row r="100" spans="1:8" x14ac:dyDescent="0.25">
      <c r="A100" s="11">
        <v>45475</v>
      </c>
      <c r="B100" t="s">
        <v>323</v>
      </c>
      <c r="D100" s="14" t="s">
        <v>1235</v>
      </c>
      <c r="E100">
        <v>27.46</v>
      </c>
      <c r="H100" s="12">
        <f t="shared" si="1"/>
        <v>-1.0865735298778784E-2</v>
      </c>
    </row>
    <row r="101" spans="1:8" x14ac:dyDescent="0.25">
      <c r="A101" s="11">
        <v>45445</v>
      </c>
      <c r="B101" t="s">
        <v>325</v>
      </c>
      <c r="D101" s="14" t="s">
        <v>1236</v>
      </c>
      <c r="E101">
        <v>27.52</v>
      </c>
      <c r="H101" s="12">
        <f t="shared" si="1"/>
        <v>2.1826127253178713E-3</v>
      </c>
    </row>
    <row r="102" spans="1:8" x14ac:dyDescent="0.25">
      <c r="A102" s="11">
        <v>45414</v>
      </c>
      <c r="B102" t="s">
        <v>106</v>
      </c>
      <c r="D102" s="14" t="s">
        <v>1237</v>
      </c>
      <c r="E102">
        <v>26.53</v>
      </c>
      <c r="H102" s="12">
        <f t="shared" si="1"/>
        <v>-3.663684491549455E-2</v>
      </c>
    </row>
    <row r="103" spans="1:8" x14ac:dyDescent="0.25">
      <c r="A103" s="11">
        <v>45324</v>
      </c>
      <c r="B103" t="s">
        <v>324</v>
      </c>
      <c r="D103" s="14" t="s">
        <v>1238</v>
      </c>
      <c r="E103">
        <v>27.64</v>
      </c>
      <c r="H103" s="12">
        <f t="shared" si="1"/>
        <v>4.0987830749820868E-2</v>
      </c>
    </row>
    <row r="104" spans="1:8" x14ac:dyDescent="0.25">
      <c r="A104" s="11">
        <v>45293</v>
      </c>
      <c r="B104" t="s">
        <v>327</v>
      </c>
      <c r="D104" s="14" t="s">
        <v>1239</v>
      </c>
      <c r="E104">
        <v>27.27</v>
      </c>
      <c r="H104" s="12">
        <f t="shared" si="1"/>
        <v>-1.3476802041972068E-2</v>
      </c>
    </row>
    <row r="105" spans="1:8" x14ac:dyDescent="0.25">
      <c r="A105" t="s">
        <v>329</v>
      </c>
      <c r="B105" t="s">
        <v>132</v>
      </c>
      <c r="D105" s="14">
        <v>45322</v>
      </c>
      <c r="E105">
        <v>26.92</v>
      </c>
      <c r="H105" s="12">
        <f t="shared" si="1"/>
        <v>-1.291769208097001E-2</v>
      </c>
    </row>
    <row r="106" spans="1:8" x14ac:dyDescent="0.25">
      <c r="A106" t="s">
        <v>331</v>
      </c>
      <c r="B106" t="s">
        <v>332</v>
      </c>
      <c r="D106" s="14">
        <v>45321</v>
      </c>
      <c r="E106">
        <v>28.19</v>
      </c>
      <c r="H106" s="12">
        <f t="shared" si="1"/>
        <v>4.6097800349494178E-2</v>
      </c>
    </row>
    <row r="107" spans="1:8" x14ac:dyDescent="0.25">
      <c r="A107" t="s">
        <v>335</v>
      </c>
      <c r="B107" t="s">
        <v>116</v>
      </c>
      <c r="D107" s="14">
        <v>45320</v>
      </c>
      <c r="E107">
        <v>28.76</v>
      </c>
      <c r="H107" s="12">
        <f t="shared" si="1"/>
        <v>2.0018227726824815E-2</v>
      </c>
    </row>
    <row r="108" spans="1:8" x14ac:dyDescent="0.25">
      <c r="A108" t="s">
        <v>336</v>
      </c>
      <c r="B108" t="s">
        <v>190</v>
      </c>
      <c r="D108" s="14">
        <v>45317</v>
      </c>
      <c r="E108">
        <v>26.51</v>
      </c>
      <c r="H108" s="12">
        <f t="shared" si="1"/>
        <v>-8.1463512551911768E-2</v>
      </c>
    </row>
    <row r="109" spans="1:8" x14ac:dyDescent="0.25">
      <c r="A109" t="s">
        <v>337</v>
      </c>
      <c r="B109" t="s">
        <v>108</v>
      </c>
      <c r="D109" s="14">
        <v>45316</v>
      </c>
      <c r="E109">
        <v>26.36</v>
      </c>
      <c r="H109" s="12">
        <f t="shared" si="1"/>
        <v>-5.6743106666278234E-3</v>
      </c>
    </row>
    <row r="110" spans="1:8" x14ac:dyDescent="0.25">
      <c r="A110" t="s">
        <v>338</v>
      </c>
      <c r="B110" t="s">
        <v>204</v>
      </c>
      <c r="D110" s="14">
        <v>45315</v>
      </c>
      <c r="E110">
        <v>26.84</v>
      </c>
      <c r="H110" s="12">
        <f t="shared" si="1"/>
        <v>1.8045602469174554E-2</v>
      </c>
    </row>
    <row r="111" spans="1:8" x14ac:dyDescent="0.25">
      <c r="A111" t="s">
        <v>340</v>
      </c>
      <c r="B111" t="s">
        <v>330</v>
      </c>
      <c r="D111" s="14">
        <v>45314</v>
      </c>
      <c r="E111">
        <v>27.84</v>
      </c>
      <c r="H111" s="12">
        <f t="shared" si="1"/>
        <v>3.6580523362737913E-2</v>
      </c>
    </row>
    <row r="112" spans="1:8" x14ac:dyDescent="0.25">
      <c r="A112" t="s">
        <v>341</v>
      </c>
      <c r="B112" t="s">
        <v>342</v>
      </c>
      <c r="D112" s="14">
        <v>45313</v>
      </c>
      <c r="E112">
        <v>28.39</v>
      </c>
      <c r="H112" s="12">
        <f t="shared" si="1"/>
        <v>1.9563135018661044E-2</v>
      </c>
    </row>
    <row r="113" spans="1:8" x14ac:dyDescent="0.25">
      <c r="A113" t="s">
        <v>344</v>
      </c>
      <c r="B113" t="s">
        <v>90</v>
      </c>
      <c r="D113" s="14">
        <v>45310</v>
      </c>
      <c r="E113">
        <v>26</v>
      </c>
      <c r="H113" s="12">
        <f t="shared" si="1"/>
        <v>-8.7940432463397819E-2</v>
      </c>
    </row>
    <row r="114" spans="1:8" x14ac:dyDescent="0.25">
      <c r="A114" t="s">
        <v>345</v>
      </c>
      <c r="B114" t="s">
        <v>200</v>
      </c>
      <c r="D114" s="14">
        <v>45309</v>
      </c>
      <c r="E114">
        <v>24.7</v>
      </c>
      <c r="H114" s="12">
        <f t="shared" si="1"/>
        <v>-5.1293294387550578E-2</v>
      </c>
    </row>
    <row r="115" spans="1:8" x14ac:dyDescent="0.25">
      <c r="A115" t="s">
        <v>346</v>
      </c>
      <c r="B115" t="s">
        <v>347</v>
      </c>
      <c r="D115" s="14">
        <v>45308</v>
      </c>
      <c r="E115">
        <v>24.92</v>
      </c>
      <c r="H115" s="12">
        <f t="shared" si="1"/>
        <v>8.8674502853209429E-3</v>
      </c>
    </row>
    <row r="116" spans="1:8" x14ac:dyDescent="0.25">
      <c r="A116" t="s">
        <v>348</v>
      </c>
      <c r="B116" t="s">
        <v>349</v>
      </c>
      <c r="D116" s="14">
        <v>45307</v>
      </c>
      <c r="E116">
        <v>25.16</v>
      </c>
      <c r="H116" s="12">
        <f t="shared" si="1"/>
        <v>9.5847379129873102E-3</v>
      </c>
    </row>
    <row r="117" spans="1:8" x14ac:dyDescent="0.25">
      <c r="A117" s="11">
        <v>45627</v>
      </c>
      <c r="B117" t="s">
        <v>143</v>
      </c>
      <c r="D117" s="14" t="s">
        <v>1240</v>
      </c>
      <c r="E117">
        <v>25.17</v>
      </c>
      <c r="H117" s="12">
        <f t="shared" si="1"/>
        <v>3.9737731498475375E-4</v>
      </c>
    </row>
    <row r="118" spans="1:8" x14ac:dyDescent="0.25">
      <c r="A118" s="11">
        <v>45597</v>
      </c>
      <c r="B118" t="s">
        <v>350</v>
      </c>
      <c r="D118" s="14" t="s">
        <v>1241</v>
      </c>
      <c r="E118">
        <v>25.71</v>
      </c>
      <c r="H118" s="12">
        <f t="shared" si="1"/>
        <v>2.1227212130573596E-2</v>
      </c>
    </row>
    <row r="119" spans="1:8" x14ac:dyDescent="0.25">
      <c r="A119" s="11">
        <v>45566</v>
      </c>
      <c r="B119" t="s">
        <v>197</v>
      </c>
      <c r="D119" s="14" t="s">
        <v>1242</v>
      </c>
      <c r="E119">
        <v>26.34</v>
      </c>
      <c r="H119" s="12">
        <f t="shared" si="1"/>
        <v>2.420867503733682E-2</v>
      </c>
    </row>
    <row r="120" spans="1:8" x14ac:dyDescent="0.25">
      <c r="A120" s="11">
        <v>45536</v>
      </c>
      <c r="B120" t="s">
        <v>133</v>
      </c>
      <c r="D120" s="14" t="s">
        <v>1243</v>
      </c>
      <c r="E120">
        <v>26.94</v>
      </c>
      <c r="H120" s="12">
        <f t="shared" si="1"/>
        <v>2.2523474667082922E-2</v>
      </c>
    </row>
    <row r="121" spans="1:8" x14ac:dyDescent="0.25">
      <c r="A121" s="11">
        <v>45505</v>
      </c>
      <c r="B121" t="s">
        <v>351</v>
      </c>
      <c r="D121" s="14" t="s">
        <v>1244</v>
      </c>
      <c r="E121">
        <v>27.7</v>
      </c>
      <c r="H121" s="12">
        <f t="shared" si="1"/>
        <v>2.7820242211074906E-2</v>
      </c>
    </row>
    <row r="122" spans="1:8" x14ac:dyDescent="0.25">
      <c r="A122" s="11">
        <v>45413</v>
      </c>
      <c r="B122" t="s">
        <v>352</v>
      </c>
      <c r="D122" s="14" t="s">
        <v>1245</v>
      </c>
      <c r="E122">
        <v>26.04</v>
      </c>
      <c r="H122" s="12">
        <f t="shared" si="1"/>
        <v>-6.1798595852924285E-2</v>
      </c>
    </row>
    <row r="123" spans="1:8" x14ac:dyDescent="0.25">
      <c r="A123" s="11">
        <v>45383</v>
      </c>
      <c r="B123" t="s">
        <v>107</v>
      </c>
      <c r="D123" s="14" t="s">
        <v>1246</v>
      </c>
      <c r="E123">
        <v>25.69</v>
      </c>
      <c r="H123" s="12">
        <f t="shared" si="1"/>
        <v>-1.353200621857616E-2</v>
      </c>
    </row>
    <row r="124" spans="1:8" x14ac:dyDescent="0.25">
      <c r="A124" s="11">
        <v>45352</v>
      </c>
      <c r="B124" t="s">
        <v>243</v>
      </c>
      <c r="D124" s="14" t="s">
        <v>1247</v>
      </c>
      <c r="E124">
        <v>25.1</v>
      </c>
      <c r="H124" s="12">
        <f t="shared" si="1"/>
        <v>-2.3233964984053949E-2</v>
      </c>
    </row>
    <row r="125" spans="1:8" x14ac:dyDescent="0.25">
      <c r="A125" s="11">
        <v>45323</v>
      </c>
      <c r="B125" t="s">
        <v>130</v>
      </c>
      <c r="D125" s="14" t="s">
        <v>1248</v>
      </c>
      <c r="E125">
        <v>26.2</v>
      </c>
      <c r="H125" s="12">
        <f t="shared" si="1"/>
        <v>4.2891564629312928E-2</v>
      </c>
    </row>
    <row r="126" spans="1:8" x14ac:dyDescent="0.25">
      <c r="A126" t="s">
        <v>353</v>
      </c>
      <c r="B126" t="s">
        <v>354</v>
      </c>
      <c r="D126" s="14">
        <v>45289</v>
      </c>
      <c r="E126">
        <v>27.22</v>
      </c>
      <c r="H126" s="12">
        <f t="shared" si="1"/>
        <v>3.8192586456268829E-2</v>
      </c>
    </row>
    <row r="127" spans="1:8" x14ac:dyDescent="0.25">
      <c r="A127" t="s">
        <v>356</v>
      </c>
      <c r="B127" t="s">
        <v>357</v>
      </c>
      <c r="D127" s="14">
        <v>45288</v>
      </c>
      <c r="E127">
        <v>28.07</v>
      </c>
      <c r="H127" s="12">
        <f t="shared" si="1"/>
        <v>3.0749393150471108E-2</v>
      </c>
    </row>
    <row r="128" spans="1:8" x14ac:dyDescent="0.25">
      <c r="A128" t="s">
        <v>358</v>
      </c>
      <c r="B128" t="s">
        <v>359</v>
      </c>
      <c r="D128" s="14">
        <v>45287</v>
      </c>
      <c r="E128">
        <v>27.95</v>
      </c>
      <c r="H128" s="12">
        <f t="shared" si="1"/>
        <v>-4.2841907726829604E-3</v>
      </c>
    </row>
    <row r="129" spans="1:8" x14ac:dyDescent="0.25">
      <c r="A129" t="s">
        <v>361</v>
      </c>
      <c r="B129" t="s">
        <v>362</v>
      </c>
      <c r="D129" s="14">
        <v>45286</v>
      </c>
      <c r="E129">
        <v>28.17</v>
      </c>
      <c r="H129" s="12">
        <f t="shared" si="1"/>
        <v>7.8403822871731602E-3</v>
      </c>
    </row>
    <row r="130" spans="1:8" x14ac:dyDescent="0.25">
      <c r="A130" t="s">
        <v>364</v>
      </c>
      <c r="B130" t="s">
        <v>365</v>
      </c>
      <c r="D130" s="14">
        <v>45282</v>
      </c>
      <c r="E130">
        <v>28.21</v>
      </c>
      <c r="H130" s="12">
        <f t="shared" si="1"/>
        <v>1.4189431256236074E-3</v>
      </c>
    </row>
    <row r="131" spans="1:8" x14ac:dyDescent="0.25">
      <c r="A131" t="s">
        <v>366</v>
      </c>
      <c r="B131" t="s">
        <v>357</v>
      </c>
      <c r="D131" s="14">
        <v>45281</v>
      </c>
      <c r="E131">
        <v>28.07</v>
      </c>
      <c r="H131" s="12">
        <f t="shared" si="1"/>
        <v>-4.975134640113843E-3</v>
      </c>
    </row>
    <row r="132" spans="1:8" x14ac:dyDescent="0.25">
      <c r="A132" t="s">
        <v>368</v>
      </c>
      <c r="B132" t="s">
        <v>369</v>
      </c>
      <c r="D132" s="14">
        <v>45280</v>
      </c>
      <c r="E132">
        <v>27.43</v>
      </c>
      <c r="H132" s="12">
        <f t="shared" ref="H132:H195" si="2">LN(E132/E131)</f>
        <v>-2.3064085424279315E-2</v>
      </c>
    </row>
    <row r="133" spans="1:8" x14ac:dyDescent="0.25">
      <c r="A133" t="s">
        <v>370</v>
      </c>
      <c r="B133" t="s">
        <v>371</v>
      </c>
      <c r="D133" s="14">
        <v>45279</v>
      </c>
      <c r="E133">
        <v>28.06</v>
      </c>
      <c r="H133" s="12">
        <f t="shared" si="2"/>
        <v>2.270776972480304E-2</v>
      </c>
    </row>
    <row r="134" spans="1:8" x14ac:dyDescent="0.25">
      <c r="A134" t="s">
        <v>374</v>
      </c>
      <c r="B134" t="s">
        <v>181</v>
      </c>
      <c r="D134" s="14">
        <v>45278</v>
      </c>
      <c r="E134">
        <v>27.99</v>
      </c>
      <c r="H134" s="12">
        <f t="shared" si="2"/>
        <v>-2.4977711469527687E-3</v>
      </c>
    </row>
    <row r="135" spans="1:8" x14ac:dyDescent="0.25">
      <c r="A135" t="s">
        <v>375</v>
      </c>
      <c r="B135" t="s">
        <v>365</v>
      </c>
      <c r="D135" s="14">
        <v>45275</v>
      </c>
      <c r="E135">
        <v>28.21</v>
      </c>
      <c r="H135" s="12">
        <f t="shared" si="2"/>
        <v>7.8292214865428641E-3</v>
      </c>
    </row>
    <row r="136" spans="1:8" x14ac:dyDescent="0.25">
      <c r="A136" t="s">
        <v>377</v>
      </c>
      <c r="B136" t="s">
        <v>114</v>
      </c>
      <c r="D136" s="14">
        <v>45274</v>
      </c>
      <c r="E136">
        <v>28.9</v>
      </c>
      <c r="H136" s="12">
        <f t="shared" si="2"/>
        <v>2.4165070104481396E-2</v>
      </c>
    </row>
    <row r="137" spans="1:8" x14ac:dyDescent="0.25">
      <c r="A137" t="s">
        <v>379</v>
      </c>
      <c r="B137" t="s">
        <v>380</v>
      </c>
      <c r="D137" s="14">
        <v>45273</v>
      </c>
      <c r="E137">
        <v>27.91</v>
      </c>
      <c r="H137" s="12">
        <f t="shared" si="2"/>
        <v>-3.485654757015564E-2</v>
      </c>
    </row>
    <row r="138" spans="1:8" x14ac:dyDescent="0.25">
      <c r="A138" s="11">
        <v>45272</v>
      </c>
      <c r="B138" t="s">
        <v>106</v>
      </c>
      <c r="D138" s="14" t="s">
        <v>1249</v>
      </c>
      <c r="E138">
        <v>26.53</v>
      </c>
      <c r="H138" s="12">
        <f t="shared" si="2"/>
        <v>-5.070887939858245E-2</v>
      </c>
    </row>
    <row r="139" spans="1:8" x14ac:dyDescent="0.25">
      <c r="A139" s="11">
        <v>45242</v>
      </c>
      <c r="B139" t="s">
        <v>381</v>
      </c>
      <c r="D139" s="14" t="s">
        <v>1250</v>
      </c>
      <c r="E139">
        <v>27.13</v>
      </c>
      <c r="H139" s="12">
        <f t="shared" si="2"/>
        <v>2.2363958521192093E-2</v>
      </c>
    </row>
    <row r="140" spans="1:8" x14ac:dyDescent="0.25">
      <c r="A140" s="11">
        <v>45150</v>
      </c>
      <c r="B140" t="s">
        <v>382</v>
      </c>
      <c r="D140" s="14" t="s">
        <v>1251</v>
      </c>
      <c r="E140">
        <v>26.66</v>
      </c>
      <c r="H140" s="12">
        <f t="shared" si="2"/>
        <v>-1.747581192027773E-2</v>
      </c>
    </row>
    <row r="141" spans="1:8" x14ac:dyDescent="0.25">
      <c r="A141" s="11">
        <v>45119</v>
      </c>
      <c r="B141" t="s">
        <v>308</v>
      </c>
      <c r="D141" s="14" t="s">
        <v>1252</v>
      </c>
      <c r="E141">
        <v>26.49</v>
      </c>
      <c r="H141" s="12">
        <f t="shared" si="2"/>
        <v>-6.3970114665843356E-3</v>
      </c>
    </row>
    <row r="142" spans="1:8" x14ac:dyDescent="0.25">
      <c r="A142" s="11">
        <v>45089</v>
      </c>
      <c r="B142" t="s">
        <v>131</v>
      </c>
      <c r="D142" s="14" t="s">
        <v>1253</v>
      </c>
      <c r="E142">
        <v>26.64</v>
      </c>
      <c r="H142" s="12">
        <f t="shared" si="2"/>
        <v>5.6465423882100406E-3</v>
      </c>
    </row>
    <row r="143" spans="1:8" x14ac:dyDescent="0.25">
      <c r="A143" s="11">
        <v>45058</v>
      </c>
      <c r="B143" t="s">
        <v>385</v>
      </c>
      <c r="D143" s="14" t="s">
        <v>1254</v>
      </c>
      <c r="E143">
        <v>26.09</v>
      </c>
      <c r="H143" s="12">
        <f t="shared" si="2"/>
        <v>-2.0861746523551317E-2</v>
      </c>
    </row>
    <row r="144" spans="1:8" x14ac:dyDescent="0.25">
      <c r="A144" s="11">
        <v>45028</v>
      </c>
      <c r="B144" t="s">
        <v>112</v>
      </c>
      <c r="D144" s="14" t="s">
        <v>1255</v>
      </c>
      <c r="E144">
        <v>27.16</v>
      </c>
      <c r="H144" s="12">
        <f t="shared" si="2"/>
        <v>4.0193203541858291E-2</v>
      </c>
    </row>
    <row r="145" spans="1:8" x14ac:dyDescent="0.25">
      <c r="A145" s="11">
        <v>44938</v>
      </c>
      <c r="B145" t="s">
        <v>387</v>
      </c>
      <c r="D145" s="14" t="s">
        <v>1256</v>
      </c>
      <c r="E145">
        <v>27.33</v>
      </c>
      <c r="H145" s="12">
        <f t="shared" si="2"/>
        <v>6.2396972494812445E-3</v>
      </c>
    </row>
    <row r="146" spans="1:8" x14ac:dyDescent="0.25">
      <c r="A146" t="s">
        <v>388</v>
      </c>
      <c r="B146" t="s">
        <v>385</v>
      </c>
      <c r="D146" s="14">
        <v>45260</v>
      </c>
      <c r="E146">
        <v>26.09</v>
      </c>
      <c r="H146" s="12">
        <f t="shared" si="2"/>
        <v>-4.6432900791339479E-2</v>
      </c>
    </row>
    <row r="147" spans="1:8" x14ac:dyDescent="0.25">
      <c r="A147" t="s">
        <v>389</v>
      </c>
      <c r="B147" t="s">
        <v>306</v>
      </c>
      <c r="D147" s="14">
        <v>45259</v>
      </c>
      <c r="E147">
        <v>25.89</v>
      </c>
      <c r="H147" s="12">
        <f t="shared" si="2"/>
        <v>-7.6953053851907417E-3</v>
      </c>
    </row>
    <row r="148" spans="1:8" x14ac:dyDescent="0.25">
      <c r="A148" t="s">
        <v>390</v>
      </c>
      <c r="B148" t="s">
        <v>391</v>
      </c>
      <c r="D148" s="14">
        <v>45258</v>
      </c>
      <c r="E148">
        <v>24.22</v>
      </c>
      <c r="H148" s="12">
        <f t="shared" si="2"/>
        <v>-6.6678055638500086E-2</v>
      </c>
    </row>
    <row r="149" spans="1:8" x14ac:dyDescent="0.25">
      <c r="A149" t="s">
        <v>392</v>
      </c>
      <c r="B149" t="s">
        <v>94</v>
      </c>
      <c r="D149" s="14">
        <v>45257</v>
      </c>
      <c r="E149">
        <v>23.5</v>
      </c>
      <c r="H149" s="12">
        <f t="shared" si="2"/>
        <v>-3.0178316974832867E-2</v>
      </c>
    </row>
    <row r="150" spans="1:8" x14ac:dyDescent="0.25">
      <c r="A150" t="s">
        <v>393</v>
      </c>
      <c r="B150" t="s">
        <v>76</v>
      </c>
      <c r="D150" s="14">
        <v>45254</v>
      </c>
      <c r="E150">
        <v>22.86</v>
      </c>
      <c r="H150" s="12">
        <f t="shared" si="2"/>
        <v>-2.7611762783448696E-2</v>
      </c>
    </row>
    <row r="151" spans="1:8" x14ac:dyDescent="0.25">
      <c r="A151" t="s">
        <v>394</v>
      </c>
      <c r="B151" t="s">
        <v>79</v>
      </c>
      <c r="D151" s="14">
        <v>45252</v>
      </c>
      <c r="E151">
        <v>23.01</v>
      </c>
      <c r="H151" s="12">
        <f t="shared" si="2"/>
        <v>6.5402456806099747E-3</v>
      </c>
    </row>
    <row r="152" spans="1:8" x14ac:dyDescent="0.25">
      <c r="A152" t="s">
        <v>395</v>
      </c>
      <c r="B152" t="s">
        <v>212</v>
      </c>
      <c r="D152" s="14">
        <v>45251</v>
      </c>
      <c r="E152">
        <v>22.66</v>
      </c>
      <c r="H152" s="12">
        <f t="shared" si="2"/>
        <v>-1.5327648447414285E-2</v>
      </c>
    </row>
    <row r="153" spans="1:8" x14ac:dyDescent="0.25">
      <c r="A153" t="s">
        <v>396</v>
      </c>
      <c r="B153" t="s">
        <v>397</v>
      </c>
      <c r="D153" s="14">
        <v>45250</v>
      </c>
      <c r="E153">
        <v>23.98</v>
      </c>
      <c r="H153" s="12">
        <f t="shared" si="2"/>
        <v>5.6618893999507904E-2</v>
      </c>
    </row>
    <row r="154" spans="1:8" x14ac:dyDescent="0.25">
      <c r="A154" t="s">
        <v>398</v>
      </c>
      <c r="B154" t="s">
        <v>78</v>
      </c>
      <c r="D154" s="14">
        <v>45247</v>
      </c>
      <c r="E154">
        <v>23.85</v>
      </c>
      <c r="H154" s="12">
        <f t="shared" si="2"/>
        <v>-5.4359322650179096E-3</v>
      </c>
    </row>
    <row r="155" spans="1:8" x14ac:dyDescent="0.25">
      <c r="A155" t="s">
        <v>400</v>
      </c>
      <c r="B155" t="s">
        <v>85</v>
      </c>
      <c r="D155" s="14">
        <v>45246</v>
      </c>
      <c r="E155">
        <v>23.65</v>
      </c>
      <c r="H155" s="12">
        <f t="shared" si="2"/>
        <v>-8.4211023964083972E-3</v>
      </c>
    </row>
    <row r="156" spans="1:8" x14ac:dyDescent="0.25">
      <c r="A156" t="s">
        <v>401</v>
      </c>
      <c r="B156" t="s">
        <v>137</v>
      </c>
      <c r="D156" s="14">
        <v>45245</v>
      </c>
      <c r="E156">
        <v>24.75</v>
      </c>
      <c r="H156" s="12">
        <f t="shared" si="2"/>
        <v>4.5462374076757413E-2</v>
      </c>
    </row>
    <row r="157" spans="1:8" x14ac:dyDescent="0.25">
      <c r="A157" t="s">
        <v>402</v>
      </c>
      <c r="B157" t="s">
        <v>95</v>
      </c>
      <c r="D157" s="14">
        <v>45244</v>
      </c>
      <c r="E157">
        <v>23.27</v>
      </c>
      <c r="H157" s="12">
        <f t="shared" si="2"/>
        <v>-6.1660511700499E-2</v>
      </c>
    </row>
    <row r="158" spans="1:8" x14ac:dyDescent="0.25">
      <c r="A158" t="s">
        <v>403</v>
      </c>
      <c r="B158" t="s">
        <v>404</v>
      </c>
      <c r="D158" s="14">
        <v>45243</v>
      </c>
      <c r="E158">
        <v>21.61</v>
      </c>
      <c r="H158" s="12">
        <f t="shared" si="2"/>
        <v>-7.4008806795405765E-2</v>
      </c>
    </row>
    <row r="159" spans="1:8" x14ac:dyDescent="0.25">
      <c r="A159" s="11">
        <v>45210</v>
      </c>
      <c r="B159" t="s">
        <v>102</v>
      </c>
      <c r="D159" s="14" t="s">
        <v>1257</v>
      </c>
      <c r="E159">
        <v>21.85</v>
      </c>
      <c r="H159" s="12">
        <f t="shared" si="2"/>
        <v>1.1044751022804559E-2</v>
      </c>
    </row>
    <row r="160" spans="1:8" x14ac:dyDescent="0.25">
      <c r="A160" s="11">
        <v>45180</v>
      </c>
      <c r="B160" t="s">
        <v>81</v>
      </c>
      <c r="D160" s="14" t="s">
        <v>1258</v>
      </c>
      <c r="E160">
        <v>22.8</v>
      </c>
      <c r="H160" s="12">
        <f t="shared" si="2"/>
        <v>4.2559614418795903E-2</v>
      </c>
    </row>
    <row r="161" spans="1:8" x14ac:dyDescent="0.25">
      <c r="A161" s="11">
        <v>45149</v>
      </c>
      <c r="B161" t="s">
        <v>399</v>
      </c>
      <c r="D161" s="14" t="s">
        <v>1259</v>
      </c>
      <c r="E161">
        <v>24.08</v>
      </c>
      <c r="H161" s="12">
        <f t="shared" si="2"/>
        <v>5.4621084480225159E-2</v>
      </c>
    </row>
    <row r="162" spans="1:8" x14ac:dyDescent="0.25">
      <c r="A162" s="11">
        <v>45118</v>
      </c>
      <c r="B162" t="s">
        <v>83</v>
      </c>
      <c r="D162" s="14" t="s">
        <v>1260</v>
      </c>
      <c r="E162">
        <v>24.05</v>
      </c>
      <c r="H162" s="12">
        <f t="shared" si="2"/>
        <v>-1.2466238888500405E-3</v>
      </c>
    </row>
    <row r="163" spans="1:8" x14ac:dyDescent="0.25">
      <c r="A163" s="11">
        <v>45088</v>
      </c>
      <c r="B163" t="s">
        <v>59</v>
      </c>
      <c r="D163" s="14" t="s">
        <v>1261</v>
      </c>
      <c r="E163">
        <v>21.66</v>
      </c>
      <c r="H163" s="12">
        <f t="shared" si="2"/>
        <v>-0.10466775497892571</v>
      </c>
    </row>
    <row r="164" spans="1:8" x14ac:dyDescent="0.25">
      <c r="A164" s="11">
        <v>44996</v>
      </c>
      <c r="B164" t="s">
        <v>210</v>
      </c>
      <c r="D164" s="14" t="s">
        <v>1262</v>
      </c>
      <c r="E164">
        <v>22.22</v>
      </c>
      <c r="H164" s="12">
        <f t="shared" si="2"/>
        <v>2.5525542638639358E-2</v>
      </c>
    </row>
    <row r="165" spans="1:8" x14ac:dyDescent="0.25">
      <c r="A165" s="11">
        <v>44968</v>
      </c>
      <c r="B165" t="s">
        <v>251</v>
      </c>
      <c r="D165" s="14" t="s">
        <v>1263</v>
      </c>
      <c r="E165">
        <v>21.33</v>
      </c>
      <c r="H165" s="12">
        <f t="shared" si="2"/>
        <v>-4.0878251728224728E-2</v>
      </c>
    </row>
    <row r="166" spans="1:8" x14ac:dyDescent="0.25">
      <c r="A166" s="11">
        <v>44937</v>
      </c>
      <c r="B166" t="s">
        <v>254</v>
      </c>
      <c r="D166" s="14" t="s">
        <v>1264</v>
      </c>
      <c r="E166">
        <v>20.5</v>
      </c>
      <c r="H166" s="12">
        <f t="shared" si="2"/>
        <v>-3.9689646338896607E-2</v>
      </c>
    </row>
    <row r="167" spans="1:8" x14ac:dyDescent="0.25">
      <c r="A167" t="s">
        <v>405</v>
      </c>
      <c r="B167" t="s">
        <v>406</v>
      </c>
      <c r="D167" s="14">
        <v>45230</v>
      </c>
      <c r="E167">
        <v>21.17</v>
      </c>
      <c r="H167" s="12">
        <f t="shared" si="2"/>
        <v>3.2160199002411322E-2</v>
      </c>
    </row>
    <row r="168" spans="1:8" x14ac:dyDescent="0.25">
      <c r="A168" t="s">
        <v>407</v>
      </c>
      <c r="B168" t="s">
        <v>258</v>
      </c>
      <c r="D168" s="14">
        <v>45229</v>
      </c>
      <c r="E168">
        <v>21.11</v>
      </c>
      <c r="H168" s="12">
        <f t="shared" si="2"/>
        <v>-2.8382232865446192E-3</v>
      </c>
    </row>
    <row r="169" spans="1:8" x14ac:dyDescent="0.25">
      <c r="A169" t="s">
        <v>408</v>
      </c>
      <c r="B169" t="s">
        <v>282</v>
      </c>
      <c r="D169" s="14">
        <v>45226</v>
      </c>
      <c r="E169">
        <v>21.24</v>
      </c>
      <c r="H169" s="12">
        <f t="shared" si="2"/>
        <v>6.139334513508744E-3</v>
      </c>
    </row>
    <row r="170" spans="1:8" x14ac:dyDescent="0.25">
      <c r="A170" t="s">
        <v>409</v>
      </c>
      <c r="B170" t="s">
        <v>139</v>
      </c>
      <c r="D170" s="14">
        <v>45225</v>
      </c>
      <c r="E170">
        <v>22.2</v>
      </c>
      <c r="H170" s="12">
        <f t="shared" si="2"/>
        <v>4.4206092504495705E-2</v>
      </c>
    </row>
    <row r="171" spans="1:8" x14ac:dyDescent="0.25">
      <c r="A171" t="s">
        <v>410</v>
      </c>
      <c r="B171" t="s">
        <v>67</v>
      </c>
      <c r="D171" s="14">
        <v>45224</v>
      </c>
      <c r="E171">
        <v>22.15</v>
      </c>
      <c r="H171" s="12">
        <f t="shared" si="2"/>
        <v>-2.2547923870890937E-3</v>
      </c>
    </row>
    <row r="172" spans="1:8" x14ac:dyDescent="0.25">
      <c r="A172" t="s">
        <v>411</v>
      </c>
      <c r="B172" t="s">
        <v>412</v>
      </c>
      <c r="D172" s="14">
        <v>45223</v>
      </c>
      <c r="E172">
        <v>24.06</v>
      </c>
      <c r="H172" s="12">
        <f t="shared" si="2"/>
        <v>8.271321405538809E-2</v>
      </c>
    </row>
    <row r="173" spans="1:8" x14ac:dyDescent="0.25">
      <c r="A173" t="s">
        <v>413</v>
      </c>
      <c r="B173" t="s">
        <v>208</v>
      </c>
      <c r="D173" s="14">
        <v>45222</v>
      </c>
      <c r="E173">
        <v>23.18</v>
      </c>
      <c r="H173" s="12">
        <f t="shared" si="2"/>
        <v>-3.7260872634927146E-2</v>
      </c>
    </row>
    <row r="174" spans="1:8" x14ac:dyDescent="0.25">
      <c r="A174" t="s">
        <v>414</v>
      </c>
      <c r="B174" t="s">
        <v>103</v>
      </c>
      <c r="D174" s="14">
        <v>45219</v>
      </c>
      <c r="E174">
        <v>22.55</v>
      </c>
      <c r="H174" s="12">
        <f t="shared" si="2"/>
        <v>-2.7554771962918237E-2</v>
      </c>
    </row>
    <row r="175" spans="1:8" x14ac:dyDescent="0.25">
      <c r="A175" t="s">
        <v>415</v>
      </c>
      <c r="B175" t="s">
        <v>397</v>
      </c>
      <c r="D175" s="14">
        <v>45218</v>
      </c>
      <c r="E175">
        <v>23.98</v>
      </c>
      <c r="H175" s="12">
        <f t="shared" si="2"/>
        <v>6.1485083650680887E-2</v>
      </c>
    </row>
    <row r="176" spans="1:8" x14ac:dyDescent="0.25">
      <c r="A176" t="s">
        <v>416</v>
      </c>
      <c r="B176" t="s">
        <v>193</v>
      </c>
      <c r="D176" s="14">
        <v>45217</v>
      </c>
      <c r="E176">
        <v>23.82</v>
      </c>
      <c r="H176" s="12">
        <f t="shared" si="2"/>
        <v>-6.6945856722141605E-3</v>
      </c>
    </row>
    <row r="177" spans="1:8" x14ac:dyDescent="0.25">
      <c r="A177" t="s">
        <v>417</v>
      </c>
      <c r="B177" t="s">
        <v>136</v>
      </c>
      <c r="D177" s="14">
        <v>45216</v>
      </c>
      <c r="E177">
        <v>24.63</v>
      </c>
      <c r="H177" s="12">
        <f t="shared" si="2"/>
        <v>3.3439648205292348E-2</v>
      </c>
    </row>
    <row r="178" spans="1:8" x14ac:dyDescent="0.25">
      <c r="A178" t="s">
        <v>418</v>
      </c>
      <c r="B178" t="s">
        <v>138</v>
      </c>
      <c r="D178" s="14">
        <v>45215</v>
      </c>
      <c r="E178">
        <v>24.31</v>
      </c>
      <c r="H178" s="12">
        <f t="shared" si="2"/>
        <v>-1.3077423804414618E-2</v>
      </c>
    </row>
    <row r="179" spans="1:8" x14ac:dyDescent="0.25">
      <c r="A179" t="s">
        <v>420</v>
      </c>
      <c r="B179" t="s">
        <v>83</v>
      </c>
      <c r="D179" s="14">
        <v>45212</v>
      </c>
      <c r="E179">
        <v>24.05</v>
      </c>
      <c r="H179" s="12">
        <f t="shared" si="2"/>
        <v>-1.0752791776261737E-2</v>
      </c>
    </row>
    <row r="180" spans="1:8" x14ac:dyDescent="0.25">
      <c r="A180" s="11">
        <v>45270</v>
      </c>
      <c r="B180" t="s">
        <v>201</v>
      </c>
      <c r="D180" s="14" t="s">
        <v>1265</v>
      </c>
      <c r="E180">
        <v>25.04</v>
      </c>
      <c r="H180" s="12">
        <f t="shared" si="2"/>
        <v>4.0339549680127429E-2</v>
      </c>
    </row>
    <row r="181" spans="1:8" x14ac:dyDescent="0.25">
      <c r="A181" s="11">
        <v>45240</v>
      </c>
      <c r="B181" t="s">
        <v>105</v>
      </c>
      <c r="D181" s="14" t="s">
        <v>1266</v>
      </c>
      <c r="E181">
        <v>26.12</v>
      </c>
      <c r="H181" s="12">
        <f t="shared" si="2"/>
        <v>4.2226758176332702E-2</v>
      </c>
    </row>
    <row r="182" spans="1:8" x14ac:dyDescent="0.25">
      <c r="A182" s="11">
        <v>45209</v>
      </c>
      <c r="B182" t="s">
        <v>144</v>
      </c>
      <c r="D182" s="14" t="s">
        <v>1267</v>
      </c>
      <c r="E182">
        <v>25.64</v>
      </c>
      <c r="H182" s="12">
        <f t="shared" si="2"/>
        <v>-1.8547672355761002E-2</v>
      </c>
    </row>
    <row r="183" spans="1:8" x14ac:dyDescent="0.25">
      <c r="A183" s="11">
        <v>45179</v>
      </c>
      <c r="B183" t="s">
        <v>97</v>
      </c>
      <c r="D183" s="14" t="s">
        <v>1268</v>
      </c>
      <c r="E183">
        <v>23.87</v>
      </c>
      <c r="H183" s="12">
        <f t="shared" si="2"/>
        <v>-7.1531191701730584E-2</v>
      </c>
    </row>
    <row r="184" spans="1:8" x14ac:dyDescent="0.25">
      <c r="A184" s="11">
        <v>45087</v>
      </c>
      <c r="B184" t="s">
        <v>203</v>
      </c>
      <c r="D184" s="14" t="s">
        <v>1269</v>
      </c>
      <c r="E184">
        <v>24.59</v>
      </c>
      <c r="H184" s="12">
        <f t="shared" si="2"/>
        <v>2.9717415877362385E-2</v>
      </c>
    </row>
    <row r="185" spans="1:8" x14ac:dyDescent="0.25">
      <c r="A185" s="11">
        <v>45056</v>
      </c>
      <c r="B185" t="s">
        <v>96</v>
      </c>
      <c r="D185" s="14" t="s">
        <v>1270</v>
      </c>
      <c r="E185">
        <v>23.99</v>
      </c>
      <c r="H185" s="12">
        <f t="shared" si="2"/>
        <v>-2.4702779376498011E-2</v>
      </c>
    </row>
    <row r="186" spans="1:8" x14ac:dyDescent="0.25">
      <c r="A186" s="11">
        <v>45026</v>
      </c>
      <c r="B186" t="s">
        <v>137</v>
      </c>
      <c r="D186" s="14" t="s">
        <v>1271</v>
      </c>
      <c r="E186">
        <v>24.75</v>
      </c>
      <c r="H186" s="12">
        <f t="shared" si="2"/>
        <v>3.118841216309616E-2</v>
      </c>
    </row>
    <row r="187" spans="1:8" x14ac:dyDescent="0.25">
      <c r="A187" s="11">
        <v>44995</v>
      </c>
      <c r="B187" t="s">
        <v>419</v>
      </c>
      <c r="D187" s="14" t="s">
        <v>1272</v>
      </c>
      <c r="E187">
        <v>24.16</v>
      </c>
      <c r="H187" s="12">
        <f t="shared" si="2"/>
        <v>-2.4127115948085153E-2</v>
      </c>
    </row>
    <row r="188" spans="1:8" x14ac:dyDescent="0.25">
      <c r="A188" s="11">
        <v>44967</v>
      </c>
      <c r="B188" t="s">
        <v>83</v>
      </c>
      <c r="D188" s="14" t="s">
        <v>1273</v>
      </c>
      <c r="E188">
        <v>24.05</v>
      </c>
      <c r="H188" s="12">
        <f t="shared" si="2"/>
        <v>-4.563376514843993E-3</v>
      </c>
    </row>
    <row r="189" spans="1:8" x14ac:dyDescent="0.25">
      <c r="A189" t="s">
        <v>421</v>
      </c>
      <c r="B189" t="s">
        <v>195</v>
      </c>
      <c r="D189" s="14">
        <v>45198</v>
      </c>
      <c r="E189">
        <v>24.47</v>
      </c>
      <c r="H189" s="12">
        <f t="shared" si="2"/>
        <v>1.731288090281E-2</v>
      </c>
    </row>
    <row r="190" spans="1:8" x14ac:dyDescent="0.25">
      <c r="A190" t="s">
        <v>422</v>
      </c>
      <c r="B190" t="s">
        <v>209</v>
      </c>
      <c r="D190" s="14">
        <v>45197</v>
      </c>
      <c r="E190">
        <v>23.81</v>
      </c>
      <c r="H190" s="12">
        <f t="shared" si="2"/>
        <v>-2.7342216955808924E-2</v>
      </c>
    </row>
    <row r="191" spans="1:8" x14ac:dyDescent="0.25">
      <c r="A191" t="s">
        <v>423</v>
      </c>
      <c r="B191" t="s">
        <v>84</v>
      </c>
      <c r="D191" s="14">
        <v>45196</v>
      </c>
      <c r="E191">
        <v>23.47</v>
      </c>
      <c r="H191" s="12">
        <f t="shared" si="2"/>
        <v>-1.4382650635839232E-2</v>
      </c>
    </row>
    <row r="192" spans="1:8" x14ac:dyDescent="0.25">
      <c r="A192" t="s">
        <v>424</v>
      </c>
      <c r="B192" t="s">
        <v>78</v>
      </c>
      <c r="D192" s="14">
        <v>45195</v>
      </c>
      <c r="E192">
        <v>23.85</v>
      </c>
      <c r="H192" s="12">
        <f t="shared" si="2"/>
        <v>1.6061207471418204E-2</v>
      </c>
    </row>
    <row r="193" spans="1:8" x14ac:dyDescent="0.25">
      <c r="A193" t="s">
        <v>425</v>
      </c>
      <c r="B193" t="s">
        <v>83</v>
      </c>
      <c r="D193" s="14">
        <v>45194</v>
      </c>
      <c r="E193">
        <v>24.05</v>
      </c>
      <c r="H193" s="12">
        <f t="shared" si="2"/>
        <v>8.3507792174198885E-3</v>
      </c>
    </row>
    <row r="194" spans="1:8" x14ac:dyDescent="0.25">
      <c r="A194" t="s">
        <v>426</v>
      </c>
      <c r="B194" t="s">
        <v>98</v>
      </c>
      <c r="D194" s="14">
        <v>45191</v>
      </c>
      <c r="E194">
        <v>24.25</v>
      </c>
      <c r="H194" s="12">
        <f t="shared" si="2"/>
        <v>8.2816208317220176E-3</v>
      </c>
    </row>
    <row r="195" spans="1:8" x14ac:dyDescent="0.25">
      <c r="A195" t="s">
        <v>427</v>
      </c>
      <c r="B195" t="s">
        <v>209</v>
      </c>
      <c r="D195" s="14">
        <v>45190</v>
      </c>
      <c r="E195">
        <v>23.81</v>
      </c>
      <c r="H195" s="12">
        <f t="shared" si="2"/>
        <v>-1.8310956884720859E-2</v>
      </c>
    </row>
    <row r="196" spans="1:8" x14ac:dyDescent="0.25">
      <c r="A196" t="s">
        <v>428</v>
      </c>
      <c r="B196" t="s">
        <v>141</v>
      </c>
      <c r="D196" s="14">
        <v>45189</v>
      </c>
      <c r="E196">
        <v>25.9</v>
      </c>
      <c r="H196" s="12">
        <f t="shared" ref="H196:H259" si="3">LN(E196/E195)</f>
        <v>8.4137308206720746E-2</v>
      </c>
    </row>
    <row r="197" spans="1:8" x14ac:dyDescent="0.25">
      <c r="A197" t="s">
        <v>429</v>
      </c>
      <c r="B197" t="s">
        <v>142</v>
      </c>
      <c r="D197" s="14">
        <v>45188</v>
      </c>
      <c r="E197">
        <v>26.14</v>
      </c>
      <c r="H197" s="12">
        <f t="shared" si="3"/>
        <v>9.2237394905839813E-3</v>
      </c>
    </row>
    <row r="198" spans="1:8" x14ac:dyDescent="0.25">
      <c r="A198" t="s">
        <v>430</v>
      </c>
      <c r="B198" t="s">
        <v>431</v>
      </c>
      <c r="D198" s="14">
        <v>45187</v>
      </c>
      <c r="E198">
        <v>26.23</v>
      </c>
      <c r="H198" s="12">
        <f t="shared" si="3"/>
        <v>3.4370856827063557E-3</v>
      </c>
    </row>
    <row r="199" spans="1:8" x14ac:dyDescent="0.25">
      <c r="A199" t="s">
        <v>432</v>
      </c>
      <c r="B199" t="s">
        <v>180</v>
      </c>
      <c r="D199" s="14">
        <v>45184</v>
      </c>
      <c r="E199">
        <v>28.04</v>
      </c>
      <c r="H199" s="12">
        <f t="shared" si="3"/>
        <v>6.6728268287607015E-2</v>
      </c>
    </row>
    <row r="200" spans="1:8" x14ac:dyDescent="0.25">
      <c r="A200" t="s">
        <v>433</v>
      </c>
      <c r="B200" t="s">
        <v>119</v>
      </c>
      <c r="D200" s="14">
        <v>45183</v>
      </c>
      <c r="E200">
        <v>29.18</v>
      </c>
      <c r="H200" s="12">
        <f t="shared" si="3"/>
        <v>3.9851480928250339E-2</v>
      </c>
    </row>
    <row r="201" spans="1:8" x14ac:dyDescent="0.25">
      <c r="A201" t="s">
        <v>435</v>
      </c>
      <c r="B201" t="s">
        <v>363</v>
      </c>
      <c r="D201" s="14">
        <v>45182</v>
      </c>
      <c r="E201">
        <v>28.09</v>
      </c>
      <c r="H201" s="12">
        <f t="shared" si="3"/>
        <v>-3.806990197848726E-2</v>
      </c>
    </row>
    <row r="202" spans="1:8" x14ac:dyDescent="0.25">
      <c r="A202" s="11">
        <v>45269</v>
      </c>
      <c r="B202" t="s">
        <v>372</v>
      </c>
      <c r="D202" s="14" t="s">
        <v>1274</v>
      </c>
      <c r="E202">
        <v>28.28</v>
      </c>
      <c r="H202" s="12">
        <f t="shared" si="3"/>
        <v>6.7411999122197258E-3</v>
      </c>
    </row>
    <row r="203" spans="1:8" x14ac:dyDescent="0.25">
      <c r="A203" s="11">
        <v>45239</v>
      </c>
      <c r="B203" t="s">
        <v>373</v>
      </c>
      <c r="D203" s="14" t="s">
        <v>1275</v>
      </c>
      <c r="E203">
        <v>28.44</v>
      </c>
      <c r="H203" s="12">
        <f t="shared" si="3"/>
        <v>5.6417639066680941E-3</v>
      </c>
    </row>
    <row r="204" spans="1:8" x14ac:dyDescent="0.25">
      <c r="A204" s="11">
        <v>45147</v>
      </c>
      <c r="B204" t="s">
        <v>437</v>
      </c>
      <c r="D204" s="14" t="s">
        <v>1276</v>
      </c>
      <c r="E204">
        <v>29.15</v>
      </c>
      <c r="H204" s="12">
        <f t="shared" si="3"/>
        <v>2.4658307861461268E-2</v>
      </c>
    </row>
    <row r="205" spans="1:8" x14ac:dyDescent="0.25">
      <c r="A205" s="11">
        <v>45116</v>
      </c>
      <c r="B205" t="s">
        <v>320</v>
      </c>
      <c r="D205" s="14" t="s">
        <v>1277</v>
      </c>
      <c r="E205">
        <v>29.27</v>
      </c>
      <c r="H205" s="12">
        <f t="shared" si="3"/>
        <v>4.1081879072930351E-3</v>
      </c>
    </row>
    <row r="206" spans="1:8" x14ac:dyDescent="0.25">
      <c r="A206" s="11">
        <v>45086</v>
      </c>
      <c r="B206" t="s">
        <v>117</v>
      </c>
      <c r="D206" s="14" t="s">
        <v>1278</v>
      </c>
      <c r="E206">
        <v>29.81</v>
      </c>
      <c r="H206" s="12">
        <f t="shared" si="3"/>
        <v>1.8280806986185637E-2</v>
      </c>
    </row>
    <row r="207" spans="1:8" x14ac:dyDescent="0.25">
      <c r="A207" s="11">
        <v>45055</v>
      </c>
      <c r="B207" t="s">
        <v>438</v>
      </c>
      <c r="D207" s="14" t="s">
        <v>1279</v>
      </c>
      <c r="E207">
        <v>29.39</v>
      </c>
      <c r="H207" s="12">
        <f t="shared" si="3"/>
        <v>-1.4189427259154031E-2</v>
      </c>
    </row>
    <row r="208" spans="1:8" x14ac:dyDescent="0.25">
      <c r="A208" s="11">
        <v>44935</v>
      </c>
      <c r="B208" t="s">
        <v>363</v>
      </c>
      <c r="D208" s="14" t="s">
        <v>1280</v>
      </c>
      <c r="E208">
        <v>28.09</v>
      </c>
      <c r="H208" s="12">
        <f t="shared" si="3"/>
        <v>-4.5240839314673729E-2</v>
      </c>
    </row>
    <row r="209" spans="1:8" x14ac:dyDescent="0.25">
      <c r="A209" t="s">
        <v>439</v>
      </c>
      <c r="B209" t="s">
        <v>436</v>
      </c>
      <c r="D209" s="14">
        <v>45169</v>
      </c>
      <c r="E209">
        <v>28.15</v>
      </c>
      <c r="H209" s="12">
        <f t="shared" si="3"/>
        <v>2.1337134695470711E-3</v>
      </c>
    </row>
    <row r="210" spans="1:8" x14ac:dyDescent="0.25">
      <c r="A210" t="s">
        <v>440</v>
      </c>
      <c r="B210" t="s">
        <v>322</v>
      </c>
      <c r="D210" s="14">
        <v>45168</v>
      </c>
      <c r="E210">
        <v>28.36</v>
      </c>
      <c r="H210" s="12">
        <f t="shared" si="3"/>
        <v>7.4323470782273453E-3</v>
      </c>
    </row>
    <row r="211" spans="1:8" x14ac:dyDescent="0.25">
      <c r="A211" t="s">
        <v>441</v>
      </c>
      <c r="B211" t="s">
        <v>360</v>
      </c>
      <c r="D211" s="14">
        <v>45167</v>
      </c>
      <c r="E211">
        <v>28.1</v>
      </c>
      <c r="H211" s="12">
        <f t="shared" si="3"/>
        <v>-9.2101253242265427E-3</v>
      </c>
    </row>
    <row r="212" spans="1:8" x14ac:dyDescent="0.25">
      <c r="A212" t="s">
        <v>443</v>
      </c>
      <c r="B212" t="s">
        <v>383</v>
      </c>
      <c r="D212" s="14">
        <v>45166</v>
      </c>
      <c r="E212">
        <v>27.05</v>
      </c>
      <c r="H212" s="12">
        <f t="shared" si="3"/>
        <v>-3.80825710472096E-2</v>
      </c>
    </row>
    <row r="213" spans="1:8" x14ac:dyDescent="0.25">
      <c r="A213" t="s">
        <v>444</v>
      </c>
      <c r="B213" t="s">
        <v>328</v>
      </c>
      <c r="D213" s="14">
        <v>45163</v>
      </c>
      <c r="E213">
        <v>27.58</v>
      </c>
      <c r="H213" s="12">
        <f t="shared" si="3"/>
        <v>1.9403867072665077E-2</v>
      </c>
    </row>
    <row r="214" spans="1:8" x14ac:dyDescent="0.25">
      <c r="A214" t="s">
        <v>445</v>
      </c>
      <c r="B214" t="s">
        <v>326</v>
      </c>
      <c r="D214" s="14">
        <v>45162</v>
      </c>
      <c r="E214">
        <v>27.59</v>
      </c>
      <c r="H214" s="12">
        <f t="shared" si="3"/>
        <v>3.6251586403894027E-4</v>
      </c>
    </row>
    <row r="215" spans="1:8" x14ac:dyDescent="0.25">
      <c r="A215" t="s">
        <v>446</v>
      </c>
      <c r="B215" t="s">
        <v>321</v>
      </c>
      <c r="D215" s="14">
        <v>45161</v>
      </c>
      <c r="E215">
        <v>28.29</v>
      </c>
      <c r="H215" s="12">
        <f t="shared" si="3"/>
        <v>2.5054997084281154E-2</v>
      </c>
    </row>
    <row r="216" spans="1:8" x14ac:dyDescent="0.25">
      <c r="A216" t="s">
        <v>447</v>
      </c>
      <c r="B216" t="s">
        <v>448</v>
      </c>
      <c r="D216" s="14">
        <v>45160</v>
      </c>
      <c r="E216">
        <v>27.45</v>
      </c>
      <c r="H216" s="12">
        <f t="shared" si="3"/>
        <v>-3.0142217357936162E-2</v>
      </c>
    </row>
    <row r="217" spans="1:8" x14ac:dyDescent="0.25">
      <c r="A217" t="s">
        <v>449</v>
      </c>
      <c r="B217" t="s">
        <v>450</v>
      </c>
      <c r="D217" s="14">
        <v>45159</v>
      </c>
      <c r="E217">
        <v>27.07</v>
      </c>
      <c r="H217" s="12">
        <f t="shared" si="3"/>
        <v>-1.3940064329329786E-2</v>
      </c>
    </row>
    <row r="218" spans="1:8" x14ac:dyDescent="0.25">
      <c r="A218" t="s">
        <v>451</v>
      </c>
      <c r="B218" t="s">
        <v>360</v>
      </c>
      <c r="D218" s="14">
        <v>45156</v>
      </c>
      <c r="E218">
        <v>28.1</v>
      </c>
      <c r="H218" s="12">
        <f t="shared" si="3"/>
        <v>3.7343472713490311E-2</v>
      </c>
    </row>
    <row r="219" spans="1:8" x14ac:dyDescent="0.25">
      <c r="A219" t="s">
        <v>452</v>
      </c>
      <c r="B219" t="s">
        <v>434</v>
      </c>
      <c r="D219" s="14">
        <v>45155</v>
      </c>
      <c r="E219">
        <v>28.23</v>
      </c>
      <c r="H219" s="12">
        <f t="shared" si="3"/>
        <v>4.6156659256978731E-3</v>
      </c>
    </row>
    <row r="220" spans="1:8" x14ac:dyDescent="0.25">
      <c r="A220" t="s">
        <v>455</v>
      </c>
      <c r="B220" t="s">
        <v>456</v>
      </c>
      <c r="D220" s="14">
        <v>45154</v>
      </c>
      <c r="E220">
        <v>28.52</v>
      </c>
      <c r="H220" s="12">
        <f t="shared" si="3"/>
        <v>1.0220353280697222E-2</v>
      </c>
    </row>
    <row r="221" spans="1:8" x14ac:dyDescent="0.25">
      <c r="A221" t="s">
        <v>457</v>
      </c>
      <c r="B221" t="s">
        <v>123</v>
      </c>
      <c r="D221" s="14">
        <v>45153</v>
      </c>
      <c r="E221">
        <v>29.59</v>
      </c>
      <c r="H221" s="12">
        <f t="shared" si="3"/>
        <v>3.6830870866023005E-2</v>
      </c>
    </row>
    <row r="222" spans="1:8" x14ac:dyDescent="0.25">
      <c r="A222" t="s">
        <v>458</v>
      </c>
      <c r="B222" t="s">
        <v>459</v>
      </c>
      <c r="D222" s="14">
        <v>45152</v>
      </c>
      <c r="E222">
        <v>29.64</v>
      </c>
      <c r="H222" s="12">
        <f t="shared" si="3"/>
        <v>1.688334015767932E-3</v>
      </c>
    </row>
    <row r="223" spans="1:8" x14ac:dyDescent="0.25">
      <c r="A223" s="11">
        <v>45238</v>
      </c>
      <c r="B223" t="s">
        <v>118</v>
      </c>
      <c r="D223" s="14" t="s">
        <v>1281</v>
      </c>
      <c r="E223">
        <v>29.7</v>
      </c>
      <c r="H223" s="12">
        <f t="shared" si="3"/>
        <v>2.022245380767649E-3</v>
      </c>
    </row>
    <row r="224" spans="1:8" x14ac:dyDescent="0.25">
      <c r="A224" s="11">
        <v>45207</v>
      </c>
      <c r="B224" t="s">
        <v>461</v>
      </c>
      <c r="D224" s="14" t="s">
        <v>1282</v>
      </c>
      <c r="E224">
        <v>30.2</v>
      </c>
      <c r="H224" s="12">
        <f t="shared" si="3"/>
        <v>1.6694878572170054E-2</v>
      </c>
    </row>
    <row r="225" spans="1:8" x14ac:dyDescent="0.25">
      <c r="A225" s="11">
        <v>45177</v>
      </c>
      <c r="B225" t="s">
        <v>185</v>
      </c>
      <c r="D225" s="14" t="s">
        <v>1283</v>
      </c>
      <c r="E225">
        <v>29.99</v>
      </c>
      <c r="H225" s="12">
        <f t="shared" si="3"/>
        <v>-6.9779316199062805E-3</v>
      </c>
    </row>
    <row r="226" spans="1:8" x14ac:dyDescent="0.25">
      <c r="A226" s="11">
        <v>45146</v>
      </c>
      <c r="B226" t="s">
        <v>463</v>
      </c>
      <c r="D226" s="14" t="s">
        <v>1284</v>
      </c>
      <c r="E226">
        <v>31.09</v>
      </c>
      <c r="H226" s="12">
        <f t="shared" si="3"/>
        <v>3.6022231309744863E-2</v>
      </c>
    </row>
    <row r="227" spans="1:8" x14ac:dyDescent="0.25">
      <c r="A227" s="11">
        <v>45115</v>
      </c>
      <c r="B227" t="s">
        <v>128</v>
      </c>
      <c r="D227" s="14" t="s">
        <v>1285</v>
      </c>
      <c r="E227">
        <v>31.79</v>
      </c>
      <c r="H227" s="12">
        <f t="shared" si="3"/>
        <v>2.2265550852048899E-2</v>
      </c>
    </row>
    <row r="228" spans="1:8" x14ac:dyDescent="0.25">
      <c r="A228" s="11">
        <v>45024</v>
      </c>
      <c r="B228" t="s">
        <v>153</v>
      </c>
      <c r="D228" s="14" t="s">
        <v>1286</v>
      </c>
      <c r="E228">
        <v>31.86</v>
      </c>
      <c r="H228" s="12">
        <f t="shared" si="3"/>
        <v>2.1995295591912037E-3</v>
      </c>
    </row>
    <row r="229" spans="1:8" x14ac:dyDescent="0.25">
      <c r="A229" s="11">
        <v>44993</v>
      </c>
      <c r="B229" t="s">
        <v>464</v>
      </c>
      <c r="D229" s="14" t="s">
        <v>1287</v>
      </c>
      <c r="E229">
        <v>33.6</v>
      </c>
      <c r="H229" s="12">
        <f t="shared" si="3"/>
        <v>5.3174762487256201E-2</v>
      </c>
    </row>
    <row r="230" spans="1:8" x14ac:dyDescent="0.25">
      <c r="A230" s="11">
        <v>44965</v>
      </c>
      <c r="B230" t="s">
        <v>465</v>
      </c>
      <c r="D230" s="14" t="s">
        <v>1288</v>
      </c>
      <c r="E230">
        <v>28.55</v>
      </c>
      <c r="H230" s="12">
        <f t="shared" si="3"/>
        <v>-0.16286913086713936</v>
      </c>
    </row>
    <row r="231" spans="1:8" x14ac:dyDescent="0.25">
      <c r="A231" s="11">
        <v>44934</v>
      </c>
      <c r="B231" t="s">
        <v>467</v>
      </c>
      <c r="D231" s="14" t="s">
        <v>1289</v>
      </c>
      <c r="E231">
        <v>29.51</v>
      </c>
      <c r="H231" s="12">
        <f t="shared" si="3"/>
        <v>3.307225285282886E-2</v>
      </c>
    </row>
    <row r="232" spans="1:8" x14ac:dyDescent="0.25">
      <c r="A232" t="s">
        <v>469</v>
      </c>
      <c r="B232" t="s">
        <v>460</v>
      </c>
      <c r="D232" s="14">
        <v>45138</v>
      </c>
      <c r="E232">
        <v>30.14</v>
      </c>
      <c r="H232" s="12">
        <f t="shared" si="3"/>
        <v>2.112400424350137E-2</v>
      </c>
    </row>
    <row r="233" spans="1:8" x14ac:dyDescent="0.25">
      <c r="A233" t="s">
        <v>470</v>
      </c>
      <c r="B233" t="s">
        <v>471</v>
      </c>
      <c r="D233" s="14">
        <v>45135</v>
      </c>
      <c r="E233">
        <v>29.07</v>
      </c>
      <c r="H233" s="12">
        <f t="shared" si="3"/>
        <v>-3.6146478627564836E-2</v>
      </c>
    </row>
    <row r="234" spans="1:8" x14ac:dyDescent="0.25">
      <c r="A234" t="s">
        <v>472</v>
      </c>
      <c r="B234" t="s">
        <v>326</v>
      </c>
      <c r="D234" s="14">
        <v>45134</v>
      </c>
      <c r="E234">
        <v>27.59</v>
      </c>
      <c r="H234" s="12">
        <f t="shared" si="3"/>
        <v>-5.2253326341589808E-2</v>
      </c>
    </row>
    <row r="235" spans="1:8" x14ac:dyDescent="0.25">
      <c r="A235" t="s">
        <v>473</v>
      </c>
      <c r="B235" t="s">
        <v>320</v>
      </c>
      <c r="D235" s="14">
        <v>45133</v>
      </c>
      <c r="E235">
        <v>29.27</v>
      </c>
      <c r="H235" s="12">
        <f t="shared" si="3"/>
        <v>5.9109712474599764E-2</v>
      </c>
    </row>
    <row r="236" spans="1:8" x14ac:dyDescent="0.25">
      <c r="A236" t="s">
        <v>474</v>
      </c>
      <c r="B236" t="s">
        <v>453</v>
      </c>
      <c r="D236" s="14">
        <v>45132</v>
      </c>
      <c r="E236">
        <v>28.6</v>
      </c>
      <c r="H236" s="12">
        <f t="shared" si="3"/>
        <v>-2.3156382877987516E-2</v>
      </c>
    </row>
    <row r="237" spans="1:8" x14ac:dyDescent="0.25">
      <c r="A237" t="s">
        <v>476</v>
      </c>
      <c r="B237" t="s">
        <v>367</v>
      </c>
      <c r="D237" s="14">
        <v>45131</v>
      </c>
      <c r="E237">
        <v>28.53</v>
      </c>
      <c r="H237" s="12">
        <f t="shared" si="3"/>
        <v>-2.4505526003982879E-3</v>
      </c>
    </row>
    <row r="238" spans="1:8" x14ac:dyDescent="0.25">
      <c r="A238" t="s">
        <v>477</v>
      </c>
      <c r="B238" t="s">
        <v>122</v>
      </c>
      <c r="D238" s="14">
        <v>45128</v>
      </c>
      <c r="E238">
        <v>29.31</v>
      </c>
      <c r="H238" s="12">
        <f t="shared" si="3"/>
        <v>2.6972589497392268E-2</v>
      </c>
    </row>
    <row r="239" spans="1:8" x14ac:dyDescent="0.25">
      <c r="A239" t="s">
        <v>478</v>
      </c>
      <c r="B239" t="s">
        <v>376</v>
      </c>
      <c r="D239" s="14">
        <v>45127</v>
      </c>
      <c r="E239">
        <v>29.38</v>
      </c>
      <c r="H239" s="12">
        <f t="shared" si="3"/>
        <v>2.3854160229302996E-3</v>
      </c>
    </row>
    <row r="240" spans="1:8" x14ac:dyDescent="0.25">
      <c r="A240" t="s">
        <v>479</v>
      </c>
      <c r="B240" t="s">
        <v>480</v>
      </c>
      <c r="D240" s="14">
        <v>45126</v>
      </c>
      <c r="E240">
        <v>30.92</v>
      </c>
      <c r="H240" s="12">
        <f t="shared" si="3"/>
        <v>5.1089052973490111E-2</v>
      </c>
    </row>
    <row r="241" spans="1:8" x14ac:dyDescent="0.25">
      <c r="A241" t="s">
        <v>482</v>
      </c>
      <c r="B241" t="s">
        <v>483</v>
      </c>
      <c r="D241" s="14">
        <v>45125</v>
      </c>
      <c r="E241">
        <v>30.85</v>
      </c>
      <c r="H241" s="12">
        <f t="shared" si="3"/>
        <v>-2.2664733678244221E-3</v>
      </c>
    </row>
    <row r="242" spans="1:8" x14ac:dyDescent="0.25">
      <c r="A242" t="s">
        <v>484</v>
      </c>
      <c r="B242" t="s">
        <v>151</v>
      </c>
      <c r="D242" s="14">
        <v>45124</v>
      </c>
      <c r="E242">
        <v>30.47</v>
      </c>
      <c r="H242" s="12">
        <f t="shared" si="3"/>
        <v>-1.2394157353779264E-2</v>
      </c>
    </row>
    <row r="243" spans="1:8" x14ac:dyDescent="0.25">
      <c r="A243" t="s">
        <v>486</v>
      </c>
      <c r="B243" t="s">
        <v>319</v>
      </c>
      <c r="D243" s="14">
        <v>45121</v>
      </c>
      <c r="E243">
        <v>29.3</v>
      </c>
      <c r="H243" s="12">
        <f t="shared" si="3"/>
        <v>-3.9155076974596012E-2</v>
      </c>
    </row>
    <row r="244" spans="1:8" x14ac:dyDescent="0.25">
      <c r="A244" t="s">
        <v>487</v>
      </c>
      <c r="B244" t="s">
        <v>179</v>
      </c>
      <c r="D244" s="14">
        <v>45120</v>
      </c>
      <c r="E244">
        <v>30.35</v>
      </c>
      <c r="H244" s="12">
        <f t="shared" si="3"/>
        <v>3.5209001482485625E-2</v>
      </c>
    </row>
    <row r="245" spans="1:8" x14ac:dyDescent="0.25">
      <c r="A245" s="11">
        <v>45267</v>
      </c>
      <c r="B245" t="s">
        <v>488</v>
      </c>
      <c r="D245" s="14" t="s">
        <v>1290</v>
      </c>
      <c r="E245">
        <v>28.2</v>
      </c>
      <c r="H245" s="12">
        <f t="shared" si="3"/>
        <v>-7.3474539561439497E-2</v>
      </c>
    </row>
    <row r="246" spans="1:8" x14ac:dyDescent="0.25">
      <c r="A246" s="11">
        <v>45237</v>
      </c>
      <c r="B246" t="s">
        <v>489</v>
      </c>
      <c r="D246" s="14" t="s">
        <v>1291</v>
      </c>
      <c r="E246">
        <v>27.47</v>
      </c>
      <c r="H246" s="12">
        <f t="shared" si="3"/>
        <v>-2.6227477836885418E-2</v>
      </c>
    </row>
    <row r="247" spans="1:8" x14ac:dyDescent="0.25">
      <c r="A247" s="11">
        <v>45206</v>
      </c>
      <c r="B247" t="s">
        <v>104</v>
      </c>
      <c r="D247" s="14" t="s">
        <v>1292</v>
      </c>
      <c r="E247">
        <v>26.08</v>
      </c>
      <c r="H247" s="12">
        <f t="shared" si="3"/>
        <v>-5.192576304873036E-2</v>
      </c>
    </row>
    <row r="248" spans="1:8" x14ac:dyDescent="0.25">
      <c r="A248" s="11">
        <v>45114</v>
      </c>
      <c r="B248" t="s">
        <v>490</v>
      </c>
      <c r="D248" s="14" t="s">
        <v>1293</v>
      </c>
      <c r="E248">
        <v>25.41</v>
      </c>
      <c r="H248" s="12">
        <f t="shared" si="3"/>
        <v>-2.6025939726379364E-2</v>
      </c>
    </row>
    <row r="249" spans="1:8" x14ac:dyDescent="0.25">
      <c r="A249" s="11">
        <v>45084</v>
      </c>
      <c r="B249" t="s">
        <v>198</v>
      </c>
      <c r="D249" s="14" t="s">
        <v>1294</v>
      </c>
      <c r="E249">
        <v>24.95</v>
      </c>
      <c r="H249" s="12">
        <f t="shared" si="3"/>
        <v>-1.8268975134545038E-2</v>
      </c>
    </row>
    <row r="250" spans="1:8" x14ac:dyDescent="0.25">
      <c r="A250" s="11">
        <v>45053</v>
      </c>
      <c r="B250" t="s">
        <v>308</v>
      </c>
      <c r="D250" s="14" t="s">
        <v>1295</v>
      </c>
      <c r="E250">
        <v>26.49</v>
      </c>
      <c r="H250" s="12">
        <f t="shared" si="3"/>
        <v>5.9893481086450595E-2</v>
      </c>
    </row>
    <row r="251" spans="1:8" x14ac:dyDescent="0.25">
      <c r="A251" s="11">
        <v>44992</v>
      </c>
      <c r="B251" t="s">
        <v>386</v>
      </c>
      <c r="D251" s="14" t="s">
        <v>1296</v>
      </c>
      <c r="E251">
        <v>27.28</v>
      </c>
      <c r="H251" s="12">
        <f t="shared" si="3"/>
        <v>2.9386529691283064E-2</v>
      </c>
    </row>
    <row r="252" spans="1:8" x14ac:dyDescent="0.25">
      <c r="A252" t="s">
        <v>491</v>
      </c>
      <c r="B252" t="s">
        <v>492</v>
      </c>
      <c r="D252" s="14">
        <v>45107</v>
      </c>
      <c r="E252">
        <v>26.01</v>
      </c>
      <c r="H252" s="12">
        <f t="shared" si="3"/>
        <v>-4.7672753514701134E-2</v>
      </c>
    </row>
    <row r="253" spans="1:8" x14ac:dyDescent="0.25">
      <c r="A253" t="s">
        <v>493</v>
      </c>
      <c r="B253" t="s">
        <v>89</v>
      </c>
      <c r="D253" s="14">
        <v>45106</v>
      </c>
      <c r="E253">
        <v>25.63</v>
      </c>
      <c r="H253" s="12">
        <f t="shared" si="3"/>
        <v>-1.4717539084580573E-2</v>
      </c>
    </row>
    <row r="254" spans="1:8" x14ac:dyDescent="0.25">
      <c r="A254" t="s">
        <v>494</v>
      </c>
      <c r="B254" t="s">
        <v>141</v>
      </c>
      <c r="D254" s="14">
        <v>45105</v>
      </c>
      <c r="E254">
        <v>25.9</v>
      </c>
      <c r="H254" s="12">
        <f t="shared" si="3"/>
        <v>1.0479428329512295E-2</v>
      </c>
    </row>
    <row r="255" spans="1:8" x14ac:dyDescent="0.25">
      <c r="A255" t="s">
        <v>495</v>
      </c>
      <c r="B255" t="s">
        <v>144</v>
      </c>
      <c r="D255" s="14">
        <v>45104</v>
      </c>
      <c r="E255">
        <v>25.64</v>
      </c>
      <c r="H255" s="12">
        <f t="shared" si="3"/>
        <v>-1.0089336653022687E-2</v>
      </c>
    </row>
    <row r="256" spans="1:8" x14ac:dyDescent="0.25">
      <c r="A256" t="s">
        <v>496</v>
      </c>
      <c r="B256" t="s">
        <v>88</v>
      </c>
      <c r="D256" s="14">
        <v>45103</v>
      </c>
      <c r="E256">
        <v>25.21</v>
      </c>
      <c r="H256" s="12">
        <f t="shared" si="3"/>
        <v>-1.6912890852640795E-2</v>
      </c>
    </row>
    <row r="257" spans="1:8" x14ac:dyDescent="0.25">
      <c r="A257" t="s">
        <v>497</v>
      </c>
      <c r="B257" t="s">
        <v>352</v>
      </c>
      <c r="D257" s="14">
        <v>45100</v>
      </c>
      <c r="E257">
        <v>26.04</v>
      </c>
      <c r="H257" s="12">
        <f t="shared" si="3"/>
        <v>3.2393076140539989E-2</v>
      </c>
    </row>
    <row r="258" spans="1:8" x14ac:dyDescent="0.25">
      <c r="A258" t="s">
        <v>498</v>
      </c>
      <c r="B258" t="s">
        <v>499</v>
      </c>
      <c r="D258" s="14">
        <v>45099</v>
      </c>
      <c r="E258">
        <v>26.7</v>
      </c>
      <c r="H258" s="12">
        <f t="shared" si="3"/>
        <v>2.50297480658353E-2</v>
      </c>
    </row>
    <row r="259" spans="1:8" x14ac:dyDescent="0.25">
      <c r="A259" t="s">
        <v>500</v>
      </c>
      <c r="B259" t="s">
        <v>501</v>
      </c>
      <c r="D259" s="14">
        <v>45098</v>
      </c>
      <c r="E259">
        <v>27.4</v>
      </c>
      <c r="H259" s="12">
        <f t="shared" si="3"/>
        <v>2.5879447987820759E-2</v>
      </c>
    </row>
    <row r="260" spans="1:8" x14ac:dyDescent="0.25">
      <c r="A260" t="s">
        <v>502</v>
      </c>
      <c r="B260" t="s">
        <v>110</v>
      </c>
      <c r="D260" s="14">
        <v>45097</v>
      </c>
      <c r="E260">
        <v>27.98</v>
      </c>
      <c r="H260" s="12">
        <f t="shared" ref="H260:H323" si="4">LN(E260/E259)</f>
        <v>2.0946955843310584E-2</v>
      </c>
    </row>
    <row r="261" spans="1:8" x14ac:dyDescent="0.25">
      <c r="A261" t="s">
        <v>504</v>
      </c>
      <c r="B261" t="s">
        <v>313</v>
      </c>
      <c r="D261" s="14">
        <v>45093</v>
      </c>
      <c r="E261">
        <v>29.22</v>
      </c>
      <c r="H261" s="12">
        <f t="shared" si="4"/>
        <v>4.3363437085218316E-2</v>
      </c>
    </row>
    <row r="262" spans="1:8" x14ac:dyDescent="0.25">
      <c r="A262" t="s">
        <v>505</v>
      </c>
      <c r="B262" t="s">
        <v>468</v>
      </c>
      <c r="D262" s="14">
        <v>45092</v>
      </c>
      <c r="E262">
        <v>29.89</v>
      </c>
      <c r="H262" s="12">
        <f t="shared" si="4"/>
        <v>2.2670569973293118E-2</v>
      </c>
    </row>
    <row r="263" spans="1:8" x14ac:dyDescent="0.25">
      <c r="A263" t="s">
        <v>507</v>
      </c>
      <c r="B263" t="s">
        <v>184</v>
      </c>
      <c r="D263" s="14">
        <v>45091</v>
      </c>
      <c r="E263">
        <v>29.12</v>
      </c>
      <c r="H263" s="12">
        <f t="shared" si="4"/>
        <v>-2.6098752967361302E-2</v>
      </c>
    </row>
    <row r="264" spans="1:8" x14ac:dyDescent="0.25">
      <c r="A264" t="s">
        <v>508</v>
      </c>
      <c r="B264" t="s">
        <v>152</v>
      </c>
      <c r="D264" s="14">
        <v>45090</v>
      </c>
      <c r="E264">
        <v>30.59</v>
      </c>
      <c r="H264" s="12">
        <f t="shared" si="4"/>
        <v>4.9247934834326802E-2</v>
      </c>
    </row>
    <row r="265" spans="1:8" x14ac:dyDescent="0.25">
      <c r="A265" s="11">
        <v>45266</v>
      </c>
      <c r="B265" t="s">
        <v>189</v>
      </c>
      <c r="D265" s="14" t="s">
        <v>1297</v>
      </c>
      <c r="E265">
        <v>28.95</v>
      </c>
      <c r="H265" s="12">
        <f t="shared" si="4"/>
        <v>-5.5102954143807843E-2</v>
      </c>
    </row>
    <row r="266" spans="1:8" x14ac:dyDescent="0.25">
      <c r="A266" s="11">
        <v>45175</v>
      </c>
      <c r="B266" t="s">
        <v>324</v>
      </c>
      <c r="D266" s="14" t="s">
        <v>1298</v>
      </c>
      <c r="E266">
        <v>27.64</v>
      </c>
      <c r="H266" s="12">
        <f t="shared" si="4"/>
        <v>-4.6306205119535093E-2</v>
      </c>
    </row>
    <row r="267" spans="1:8" x14ac:dyDescent="0.25">
      <c r="A267" s="11">
        <v>45144</v>
      </c>
      <c r="B267" t="s">
        <v>510</v>
      </c>
      <c r="D267" s="14" t="s">
        <v>1299</v>
      </c>
      <c r="E267">
        <v>27.69</v>
      </c>
      <c r="H267" s="12">
        <f t="shared" si="4"/>
        <v>1.8073382834012778E-3</v>
      </c>
    </row>
    <row r="268" spans="1:8" x14ac:dyDescent="0.25">
      <c r="A268" s="11">
        <v>45113</v>
      </c>
      <c r="B268" t="s">
        <v>333</v>
      </c>
      <c r="D268" s="14" t="s">
        <v>1300</v>
      </c>
      <c r="E268">
        <v>28.59</v>
      </c>
      <c r="H268" s="12">
        <f t="shared" si="4"/>
        <v>3.1985669151349948E-2</v>
      </c>
    </row>
    <row r="269" spans="1:8" x14ac:dyDescent="0.25">
      <c r="A269" s="11">
        <v>45083</v>
      </c>
      <c r="B269" t="s">
        <v>511</v>
      </c>
      <c r="D269" s="14" t="s">
        <v>1301</v>
      </c>
      <c r="E269">
        <v>28.49</v>
      </c>
      <c r="H269" s="12">
        <f t="shared" si="4"/>
        <v>-3.5038578244035268E-3</v>
      </c>
    </row>
    <row r="270" spans="1:8" x14ac:dyDescent="0.25">
      <c r="A270" s="11">
        <v>45052</v>
      </c>
      <c r="B270" t="s">
        <v>450</v>
      </c>
      <c r="D270" s="14" t="s">
        <v>1302</v>
      </c>
      <c r="E270">
        <v>27.07</v>
      </c>
      <c r="H270" s="12">
        <f t="shared" si="4"/>
        <v>-5.1127044883607024E-2</v>
      </c>
    </row>
    <row r="271" spans="1:8" x14ac:dyDescent="0.25">
      <c r="A271" s="11">
        <v>44963</v>
      </c>
      <c r="B271" t="s">
        <v>355</v>
      </c>
      <c r="D271" s="14" t="s">
        <v>1303</v>
      </c>
      <c r="E271">
        <v>27.15</v>
      </c>
      <c r="H271" s="12">
        <f t="shared" si="4"/>
        <v>2.9509427537345928E-3</v>
      </c>
    </row>
    <row r="272" spans="1:8" x14ac:dyDescent="0.25">
      <c r="A272" s="11">
        <v>44932</v>
      </c>
      <c r="B272" t="s">
        <v>129</v>
      </c>
      <c r="D272" s="14" t="s">
        <v>1304</v>
      </c>
      <c r="E272">
        <v>26.4</v>
      </c>
      <c r="H272" s="12">
        <f t="shared" si="4"/>
        <v>-2.8013036227674006E-2</v>
      </c>
    </row>
    <row r="273" spans="1:8" x14ac:dyDescent="0.25">
      <c r="A273" t="s">
        <v>512</v>
      </c>
      <c r="B273" t="s">
        <v>196</v>
      </c>
      <c r="D273" s="14">
        <v>45077</v>
      </c>
      <c r="E273">
        <v>26.19</v>
      </c>
      <c r="H273" s="12">
        <f t="shared" si="4"/>
        <v>-7.9863516326498206E-3</v>
      </c>
    </row>
    <row r="274" spans="1:8" x14ac:dyDescent="0.25">
      <c r="A274" t="s">
        <v>513</v>
      </c>
      <c r="B274" t="s">
        <v>206</v>
      </c>
      <c r="D274" s="14">
        <v>45076</v>
      </c>
      <c r="E274">
        <v>26.38</v>
      </c>
      <c r="H274" s="12">
        <f t="shared" si="4"/>
        <v>7.2284887695478394E-3</v>
      </c>
    </row>
    <row r="275" spans="1:8" x14ac:dyDescent="0.25">
      <c r="A275" t="s">
        <v>514</v>
      </c>
      <c r="B275" t="s">
        <v>145</v>
      </c>
      <c r="D275" s="14">
        <v>45072</v>
      </c>
      <c r="E275">
        <v>26.28</v>
      </c>
      <c r="H275" s="12">
        <f t="shared" si="4"/>
        <v>-3.7979536727587473E-3</v>
      </c>
    </row>
    <row r="276" spans="1:8" x14ac:dyDescent="0.25">
      <c r="A276" t="s">
        <v>515</v>
      </c>
      <c r="B276" t="s">
        <v>516</v>
      </c>
      <c r="D276" s="14">
        <v>45071</v>
      </c>
      <c r="E276">
        <v>26.97</v>
      </c>
      <c r="H276" s="12">
        <f t="shared" si="4"/>
        <v>2.5916943535228682E-2</v>
      </c>
    </row>
    <row r="277" spans="1:8" x14ac:dyDescent="0.25">
      <c r="A277" t="s">
        <v>517</v>
      </c>
      <c r="B277" t="s">
        <v>518</v>
      </c>
      <c r="D277" s="14">
        <v>45070</v>
      </c>
      <c r="E277">
        <v>28.18</v>
      </c>
      <c r="H277" s="12">
        <f t="shared" si="4"/>
        <v>4.3887369318895565E-2</v>
      </c>
    </row>
    <row r="278" spans="1:8" x14ac:dyDescent="0.25">
      <c r="A278" t="s">
        <v>519</v>
      </c>
      <c r="B278" t="s">
        <v>343</v>
      </c>
      <c r="D278" s="14">
        <v>45069</v>
      </c>
      <c r="E278">
        <v>28.46</v>
      </c>
      <c r="H278" s="12">
        <f t="shared" si="4"/>
        <v>9.8870861911721473E-3</v>
      </c>
    </row>
    <row r="279" spans="1:8" x14ac:dyDescent="0.25">
      <c r="A279" t="s">
        <v>520</v>
      </c>
      <c r="B279" t="s">
        <v>466</v>
      </c>
      <c r="D279" s="14">
        <v>45068</v>
      </c>
      <c r="E279">
        <v>28.86</v>
      </c>
      <c r="H279" s="12">
        <f t="shared" si="4"/>
        <v>1.3956960684018537E-2</v>
      </c>
    </row>
    <row r="280" spans="1:8" x14ac:dyDescent="0.25">
      <c r="A280" t="s">
        <v>521</v>
      </c>
      <c r="B280" t="s">
        <v>330</v>
      </c>
      <c r="D280" s="14">
        <v>45065</v>
      </c>
      <c r="E280">
        <v>27.84</v>
      </c>
      <c r="H280" s="12">
        <f t="shared" si="4"/>
        <v>-3.5982717879505861E-2</v>
      </c>
    </row>
    <row r="281" spans="1:8" x14ac:dyDescent="0.25">
      <c r="A281" t="s">
        <v>522</v>
      </c>
      <c r="B281" t="s">
        <v>183</v>
      </c>
      <c r="D281" s="14">
        <v>45064</v>
      </c>
      <c r="E281">
        <v>28.4</v>
      </c>
      <c r="H281" s="12">
        <f t="shared" si="4"/>
        <v>1.9915309700941516E-2</v>
      </c>
    </row>
    <row r="282" spans="1:8" x14ac:dyDescent="0.25">
      <c r="A282" t="s">
        <v>524</v>
      </c>
      <c r="B282" t="s">
        <v>321</v>
      </c>
      <c r="D282" s="14">
        <v>45063</v>
      </c>
      <c r="E282">
        <v>28.29</v>
      </c>
      <c r="H282" s="12">
        <f t="shared" si="4"/>
        <v>-3.8807598536844774E-3</v>
      </c>
    </row>
    <row r="283" spans="1:8" x14ac:dyDescent="0.25">
      <c r="A283" t="s">
        <v>525</v>
      </c>
      <c r="B283" t="s">
        <v>442</v>
      </c>
      <c r="D283" s="14">
        <v>45062</v>
      </c>
      <c r="E283">
        <v>28.11</v>
      </c>
      <c r="H283" s="12">
        <f t="shared" si="4"/>
        <v>-6.3830003950353272E-3</v>
      </c>
    </row>
    <row r="284" spans="1:8" x14ac:dyDescent="0.25">
      <c r="A284" t="s">
        <v>526</v>
      </c>
      <c r="B284" t="s">
        <v>453</v>
      </c>
      <c r="D284" s="14">
        <v>45061</v>
      </c>
      <c r="E284">
        <v>28.6</v>
      </c>
      <c r="H284" s="12">
        <f t="shared" si="4"/>
        <v>1.7281332907366408E-2</v>
      </c>
    </row>
    <row r="285" spans="1:8" x14ac:dyDescent="0.25">
      <c r="A285" s="11">
        <v>45265</v>
      </c>
      <c r="B285" t="s">
        <v>523</v>
      </c>
      <c r="D285" s="14" t="s">
        <v>1305</v>
      </c>
      <c r="E285">
        <v>27.94</v>
      </c>
      <c r="H285" s="12">
        <f t="shared" si="4"/>
        <v>-2.3347363996991177E-2</v>
      </c>
    </row>
    <row r="286" spans="1:8" x14ac:dyDescent="0.25">
      <c r="A286" s="11">
        <v>45235</v>
      </c>
      <c r="B286" t="s">
        <v>528</v>
      </c>
      <c r="D286" s="14" t="s">
        <v>1306</v>
      </c>
      <c r="E286">
        <v>28.13</v>
      </c>
      <c r="H286" s="12">
        <f t="shared" si="4"/>
        <v>6.7772686729496911E-3</v>
      </c>
    </row>
    <row r="287" spans="1:8" x14ac:dyDescent="0.25">
      <c r="A287" s="11">
        <v>45204</v>
      </c>
      <c r="B287" t="s">
        <v>529</v>
      </c>
      <c r="D287" s="14" t="s">
        <v>1307</v>
      </c>
      <c r="E287">
        <v>28.68</v>
      </c>
      <c r="H287" s="12">
        <f t="shared" si="4"/>
        <v>1.9363393229654111E-2</v>
      </c>
    </row>
    <row r="288" spans="1:8" x14ac:dyDescent="0.25">
      <c r="A288" s="11">
        <v>45174</v>
      </c>
      <c r="B288" t="s">
        <v>120</v>
      </c>
      <c r="D288" s="14" t="s">
        <v>1308</v>
      </c>
      <c r="E288">
        <v>28.78</v>
      </c>
      <c r="H288" s="12">
        <f t="shared" si="4"/>
        <v>3.480685727802186E-3</v>
      </c>
    </row>
    <row r="289" spans="1:8" x14ac:dyDescent="0.25">
      <c r="A289" s="11">
        <v>45143</v>
      </c>
      <c r="B289" t="s">
        <v>454</v>
      </c>
      <c r="D289" s="14" t="s">
        <v>1309</v>
      </c>
      <c r="E289">
        <v>28.05</v>
      </c>
      <c r="H289" s="12">
        <f t="shared" si="4"/>
        <v>-2.5692069490516396E-2</v>
      </c>
    </row>
    <row r="290" spans="1:8" x14ac:dyDescent="0.25">
      <c r="A290" s="11">
        <v>45051</v>
      </c>
      <c r="B290" t="s">
        <v>384</v>
      </c>
      <c r="D290" s="14" t="s">
        <v>1310</v>
      </c>
      <c r="E290">
        <v>26.76</v>
      </c>
      <c r="H290" s="12">
        <f t="shared" si="4"/>
        <v>-4.7080396708677537E-2</v>
      </c>
    </row>
    <row r="291" spans="1:8" x14ac:dyDescent="0.25">
      <c r="A291" s="11">
        <v>45021</v>
      </c>
      <c r="B291" t="s">
        <v>146</v>
      </c>
      <c r="D291" s="14" t="s">
        <v>1311</v>
      </c>
      <c r="E291">
        <v>26.39</v>
      </c>
      <c r="H291" s="12">
        <f t="shared" si="4"/>
        <v>-1.3923084744795059E-2</v>
      </c>
    </row>
    <row r="292" spans="1:8" x14ac:dyDescent="0.25">
      <c r="A292" s="11">
        <v>44990</v>
      </c>
      <c r="B292" t="s">
        <v>530</v>
      </c>
      <c r="D292" s="14" t="s">
        <v>1312</v>
      </c>
      <c r="E292">
        <v>27.92</v>
      </c>
      <c r="H292" s="12">
        <f t="shared" si="4"/>
        <v>5.6358127378938978E-2</v>
      </c>
    </row>
    <row r="293" spans="1:8" x14ac:dyDescent="0.25">
      <c r="A293" s="11">
        <v>44962</v>
      </c>
      <c r="B293" t="s">
        <v>531</v>
      </c>
      <c r="D293" s="14" t="s">
        <v>1313</v>
      </c>
      <c r="E293">
        <v>30.91</v>
      </c>
      <c r="H293" s="12">
        <f t="shared" si="4"/>
        <v>0.1017364782498532</v>
      </c>
    </row>
    <row r="294" spans="1:8" x14ac:dyDescent="0.25">
      <c r="A294" s="11">
        <v>44931</v>
      </c>
      <c r="B294" t="s">
        <v>532</v>
      </c>
      <c r="D294" s="14" t="s">
        <v>1314</v>
      </c>
      <c r="E294">
        <v>36.200000000000003</v>
      </c>
      <c r="H294" s="12">
        <f t="shared" si="4"/>
        <v>0.15797936268770041</v>
      </c>
    </row>
    <row r="295" spans="1:8" x14ac:dyDescent="0.25">
      <c r="A295" t="s">
        <v>533</v>
      </c>
      <c r="B295" t="s">
        <v>534</v>
      </c>
      <c r="D295" s="14">
        <v>45044</v>
      </c>
      <c r="E295">
        <v>36.520000000000003</v>
      </c>
      <c r="H295" s="12">
        <f t="shared" si="4"/>
        <v>8.8009368950422804E-3</v>
      </c>
    </row>
    <row r="296" spans="1:8" x14ac:dyDescent="0.25">
      <c r="A296" t="s">
        <v>535</v>
      </c>
      <c r="B296" t="s">
        <v>158</v>
      </c>
      <c r="D296" s="14">
        <v>45043</v>
      </c>
      <c r="E296">
        <v>35</v>
      </c>
      <c r="H296" s="12">
        <f t="shared" si="4"/>
        <v>-4.2511994237354106E-2</v>
      </c>
    </row>
    <row r="297" spans="1:8" x14ac:dyDescent="0.25">
      <c r="A297" t="s">
        <v>537</v>
      </c>
      <c r="B297" t="s">
        <v>538</v>
      </c>
      <c r="D297" s="14">
        <v>45042</v>
      </c>
      <c r="E297">
        <v>33.29</v>
      </c>
      <c r="H297" s="12">
        <f t="shared" si="4"/>
        <v>-5.0091009902480187E-2</v>
      </c>
    </row>
    <row r="298" spans="1:8" x14ac:dyDescent="0.25">
      <c r="A298" t="s">
        <v>540</v>
      </c>
      <c r="B298" t="s">
        <v>541</v>
      </c>
      <c r="D298" s="14">
        <v>45041</v>
      </c>
      <c r="E298">
        <v>33.83</v>
      </c>
      <c r="H298" s="12">
        <f t="shared" si="4"/>
        <v>1.6090931205683508E-2</v>
      </c>
    </row>
    <row r="299" spans="1:8" x14ac:dyDescent="0.25">
      <c r="A299" t="s">
        <v>542</v>
      </c>
      <c r="B299" t="s">
        <v>543</v>
      </c>
      <c r="D299" s="14">
        <v>45040</v>
      </c>
      <c r="E299">
        <v>35.770000000000003</v>
      </c>
      <c r="H299" s="12">
        <f t="shared" si="4"/>
        <v>5.5761570478309465E-2</v>
      </c>
    </row>
    <row r="300" spans="1:8" x14ac:dyDescent="0.25">
      <c r="A300" t="s">
        <v>545</v>
      </c>
      <c r="B300" t="s">
        <v>544</v>
      </c>
      <c r="D300" s="14">
        <v>45037</v>
      </c>
      <c r="E300">
        <v>36.770000000000003</v>
      </c>
      <c r="H300" s="12">
        <f t="shared" si="4"/>
        <v>2.7572742042254173E-2</v>
      </c>
    </row>
    <row r="301" spans="1:8" x14ac:dyDescent="0.25">
      <c r="A301" t="s">
        <v>546</v>
      </c>
      <c r="B301" t="s">
        <v>547</v>
      </c>
      <c r="D301" s="14">
        <v>45036</v>
      </c>
      <c r="E301">
        <v>35.67</v>
      </c>
      <c r="H301" s="12">
        <f t="shared" si="4"/>
        <v>-3.0372295942380546E-2</v>
      </c>
    </row>
    <row r="302" spans="1:8" x14ac:dyDescent="0.25">
      <c r="A302" t="s">
        <v>548</v>
      </c>
      <c r="B302" t="s">
        <v>549</v>
      </c>
      <c r="D302" s="14">
        <v>45035</v>
      </c>
      <c r="E302">
        <v>35.75</v>
      </c>
      <c r="H302" s="12">
        <f t="shared" si="4"/>
        <v>2.2402697692165421E-3</v>
      </c>
    </row>
    <row r="303" spans="1:8" x14ac:dyDescent="0.25">
      <c r="A303" t="s">
        <v>550</v>
      </c>
      <c r="B303" t="s">
        <v>551</v>
      </c>
      <c r="D303" s="14">
        <v>45034</v>
      </c>
      <c r="E303">
        <v>35.81</v>
      </c>
      <c r="H303" s="12">
        <f t="shared" si="4"/>
        <v>1.6769148703248188E-3</v>
      </c>
    </row>
    <row r="304" spans="1:8" x14ac:dyDescent="0.25">
      <c r="A304" t="s">
        <v>553</v>
      </c>
      <c r="B304" t="s">
        <v>554</v>
      </c>
      <c r="D304" s="14">
        <v>45033</v>
      </c>
      <c r="E304">
        <v>35.74</v>
      </c>
      <c r="H304" s="12">
        <f t="shared" si="4"/>
        <v>-1.9566742790593666E-3</v>
      </c>
    </row>
    <row r="305" spans="1:8" x14ac:dyDescent="0.25">
      <c r="A305" t="s">
        <v>556</v>
      </c>
      <c r="B305" t="s">
        <v>557</v>
      </c>
      <c r="D305" s="14">
        <v>45030</v>
      </c>
      <c r="E305">
        <v>35.79</v>
      </c>
      <c r="H305" s="12">
        <f t="shared" si="4"/>
        <v>1.3980150466524276E-3</v>
      </c>
    </row>
    <row r="306" spans="1:8" x14ac:dyDescent="0.25">
      <c r="A306" t="s">
        <v>558</v>
      </c>
      <c r="B306" t="s">
        <v>555</v>
      </c>
      <c r="D306" s="14">
        <v>45029</v>
      </c>
      <c r="E306">
        <v>35.799999999999997</v>
      </c>
      <c r="H306" s="12">
        <f t="shared" si="4"/>
        <v>2.7936862872014262E-4</v>
      </c>
    </row>
    <row r="307" spans="1:8" x14ac:dyDescent="0.25">
      <c r="A307" s="11">
        <v>45264</v>
      </c>
      <c r="B307" t="s">
        <v>559</v>
      </c>
      <c r="D307" s="14" t="s">
        <v>1315</v>
      </c>
      <c r="E307">
        <v>34.83</v>
      </c>
      <c r="H307" s="12">
        <f t="shared" si="4"/>
        <v>-2.7468809028744729E-2</v>
      </c>
    </row>
    <row r="308" spans="1:8" x14ac:dyDescent="0.25">
      <c r="A308" s="11">
        <v>45234</v>
      </c>
      <c r="B308" t="s">
        <v>171</v>
      </c>
      <c r="D308" s="14" t="s">
        <v>1316</v>
      </c>
      <c r="E308">
        <v>35.43</v>
      </c>
      <c r="H308" s="12">
        <f t="shared" si="4"/>
        <v>1.7079834499470741E-2</v>
      </c>
    </row>
    <row r="309" spans="1:8" x14ac:dyDescent="0.25">
      <c r="A309" s="11">
        <v>45203</v>
      </c>
      <c r="B309" t="s">
        <v>560</v>
      </c>
      <c r="D309" s="14" t="s">
        <v>1317</v>
      </c>
      <c r="E309">
        <v>35.049999999999997</v>
      </c>
      <c r="H309" s="12">
        <f t="shared" si="4"/>
        <v>-1.0783305396781561E-2</v>
      </c>
    </row>
    <row r="310" spans="1:8" x14ac:dyDescent="0.25">
      <c r="A310" s="11">
        <v>45081</v>
      </c>
      <c r="B310" t="s">
        <v>562</v>
      </c>
      <c r="D310" s="14" t="s">
        <v>1318</v>
      </c>
      <c r="E310">
        <v>34.53</v>
      </c>
      <c r="H310" s="12">
        <f t="shared" si="4"/>
        <v>-1.4947102078698071E-2</v>
      </c>
    </row>
    <row r="311" spans="1:8" x14ac:dyDescent="0.25">
      <c r="A311" s="11">
        <v>45050</v>
      </c>
      <c r="B311" t="s">
        <v>564</v>
      </c>
      <c r="D311" s="14" t="s">
        <v>1319</v>
      </c>
      <c r="E311">
        <v>34.03</v>
      </c>
      <c r="H311" s="12">
        <f t="shared" si="4"/>
        <v>-1.4586022889086551E-2</v>
      </c>
    </row>
    <row r="312" spans="1:8" x14ac:dyDescent="0.25">
      <c r="A312" s="11">
        <v>45020</v>
      </c>
      <c r="B312" t="s">
        <v>567</v>
      </c>
      <c r="D312" s="14" t="s">
        <v>1320</v>
      </c>
      <c r="E312">
        <v>34.82</v>
      </c>
      <c r="H312" s="12">
        <f t="shared" si="4"/>
        <v>2.2949445827228646E-2</v>
      </c>
    </row>
    <row r="313" spans="1:8" x14ac:dyDescent="0.25">
      <c r="A313" s="11">
        <v>44989</v>
      </c>
      <c r="B313" t="s">
        <v>568</v>
      </c>
      <c r="D313" s="14" t="s">
        <v>1321</v>
      </c>
      <c r="E313">
        <v>34.26</v>
      </c>
      <c r="H313" s="12">
        <f t="shared" si="4"/>
        <v>-1.6213441444069148E-2</v>
      </c>
    </row>
    <row r="314" spans="1:8" x14ac:dyDescent="0.25">
      <c r="A314" t="s">
        <v>569</v>
      </c>
      <c r="B314" t="s">
        <v>570</v>
      </c>
      <c r="D314" s="14">
        <v>45016</v>
      </c>
      <c r="E314">
        <v>34.92</v>
      </c>
      <c r="H314" s="12">
        <f t="shared" si="4"/>
        <v>1.908123807542771E-2</v>
      </c>
    </row>
    <row r="315" spans="1:8" x14ac:dyDescent="0.25">
      <c r="A315" t="s">
        <v>572</v>
      </c>
      <c r="B315" t="s">
        <v>573</v>
      </c>
      <c r="D315" s="14">
        <v>45015</v>
      </c>
      <c r="E315">
        <v>33.9</v>
      </c>
      <c r="H315" s="12">
        <f t="shared" si="4"/>
        <v>-2.9644716584997E-2</v>
      </c>
    </row>
    <row r="316" spans="1:8" x14ac:dyDescent="0.25">
      <c r="A316" t="s">
        <v>574</v>
      </c>
      <c r="B316" t="s">
        <v>156</v>
      </c>
      <c r="D316" s="14">
        <v>45014</v>
      </c>
      <c r="E316">
        <v>33.24</v>
      </c>
      <c r="H316" s="12">
        <f t="shared" si="4"/>
        <v>-1.9661044399157005E-2</v>
      </c>
    </row>
    <row r="317" spans="1:8" x14ac:dyDescent="0.25">
      <c r="A317" t="s">
        <v>575</v>
      </c>
      <c r="B317" t="s">
        <v>154</v>
      </c>
      <c r="D317" s="14">
        <v>45013</v>
      </c>
      <c r="E317">
        <v>33.229999999999997</v>
      </c>
      <c r="H317" s="12">
        <f t="shared" si="4"/>
        <v>-3.0088762074471974E-4</v>
      </c>
    </row>
    <row r="318" spans="1:8" x14ac:dyDescent="0.25">
      <c r="A318" t="s">
        <v>576</v>
      </c>
      <c r="B318" t="s">
        <v>164</v>
      </c>
      <c r="D318" s="14">
        <v>45012</v>
      </c>
      <c r="E318">
        <v>33.57</v>
      </c>
      <c r="H318" s="12">
        <f t="shared" si="4"/>
        <v>1.0179728625440766E-2</v>
      </c>
    </row>
    <row r="319" spans="1:8" x14ac:dyDescent="0.25">
      <c r="A319" t="s">
        <v>577</v>
      </c>
      <c r="B319" t="s">
        <v>170</v>
      </c>
      <c r="D319" s="14">
        <v>45009</v>
      </c>
      <c r="E319">
        <v>34.18</v>
      </c>
      <c r="H319" s="12">
        <f t="shared" si="4"/>
        <v>1.8007866695501189E-2</v>
      </c>
    </row>
    <row r="320" spans="1:8" x14ac:dyDescent="0.25">
      <c r="A320" t="s">
        <v>579</v>
      </c>
      <c r="B320" t="s">
        <v>580</v>
      </c>
      <c r="D320" s="14">
        <v>45008</v>
      </c>
      <c r="E320">
        <v>34.31</v>
      </c>
      <c r="H320" s="12">
        <f t="shared" si="4"/>
        <v>3.7961791829136697E-3</v>
      </c>
    </row>
    <row r="321" spans="1:8" x14ac:dyDescent="0.25">
      <c r="A321" t="s">
        <v>581</v>
      </c>
      <c r="B321" t="s">
        <v>563</v>
      </c>
      <c r="D321" s="14">
        <v>45007</v>
      </c>
      <c r="E321">
        <v>33.85</v>
      </c>
      <c r="H321" s="12">
        <f t="shared" si="4"/>
        <v>-1.3497857512074357E-2</v>
      </c>
    </row>
    <row r="322" spans="1:8" x14ac:dyDescent="0.25">
      <c r="A322" t="s">
        <v>582</v>
      </c>
      <c r="B322" t="s">
        <v>583</v>
      </c>
      <c r="D322" s="14">
        <v>45006</v>
      </c>
      <c r="E322">
        <v>34.25</v>
      </c>
      <c r="H322" s="12">
        <f t="shared" si="4"/>
        <v>1.1747565349950235E-2</v>
      </c>
    </row>
    <row r="323" spans="1:8" x14ac:dyDescent="0.25">
      <c r="A323" t="s">
        <v>584</v>
      </c>
      <c r="B323" t="s">
        <v>585</v>
      </c>
      <c r="D323" s="14">
        <v>45005</v>
      </c>
      <c r="E323">
        <v>32.869999999999997</v>
      </c>
      <c r="H323" s="12">
        <f t="shared" si="4"/>
        <v>-4.1126177032106352E-2</v>
      </c>
    </row>
    <row r="324" spans="1:8" x14ac:dyDescent="0.25">
      <c r="A324" t="s">
        <v>586</v>
      </c>
      <c r="B324" t="s">
        <v>156</v>
      </c>
      <c r="D324" s="14">
        <v>45002</v>
      </c>
      <c r="E324">
        <v>33.24</v>
      </c>
      <c r="H324" s="12">
        <f t="shared" ref="H324:H387" si="5">LN(E324/E323)</f>
        <v>1.1193582311119551E-2</v>
      </c>
    </row>
    <row r="325" spans="1:8" x14ac:dyDescent="0.25">
      <c r="A325" t="s">
        <v>589</v>
      </c>
      <c r="B325" t="s">
        <v>169</v>
      </c>
      <c r="D325" s="14">
        <v>45001</v>
      </c>
      <c r="E325">
        <v>35.200000000000003</v>
      </c>
      <c r="H325" s="12">
        <f t="shared" si="5"/>
        <v>5.7292112616803989E-2</v>
      </c>
    </row>
    <row r="326" spans="1:8" x14ac:dyDescent="0.25">
      <c r="A326" t="s">
        <v>590</v>
      </c>
      <c r="B326" t="s">
        <v>165</v>
      </c>
      <c r="D326" s="14">
        <v>45000</v>
      </c>
      <c r="E326">
        <v>34.049999999999997</v>
      </c>
      <c r="H326" s="12">
        <f t="shared" si="5"/>
        <v>-3.3216050008530187E-2</v>
      </c>
    </row>
    <row r="327" spans="1:8" x14ac:dyDescent="0.25">
      <c r="A327" t="s">
        <v>592</v>
      </c>
      <c r="B327" t="s">
        <v>593</v>
      </c>
      <c r="D327" s="14">
        <v>44999</v>
      </c>
      <c r="E327">
        <v>34.58</v>
      </c>
      <c r="H327" s="12">
        <f t="shared" si="5"/>
        <v>1.5445447659623057E-2</v>
      </c>
    </row>
    <row r="328" spans="1:8" x14ac:dyDescent="0.25">
      <c r="A328" t="s">
        <v>594</v>
      </c>
      <c r="B328" t="s">
        <v>168</v>
      </c>
      <c r="D328" s="14">
        <v>44998</v>
      </c>
      <c r="E328">
        <v>34.47</v>
      </c>
      <c r="H328" s="12">
        <f t="shared" si="5"/>
        <v>-3.1860997263704442E-3</v>
      </c>
    </row>
    <row r="329" spans="1:8" x14ac:dyDescent="0.25">
      <c r="A329" s="11">
        <v>45202</v>
      </c>
      <c r="B329" t="s">
        <v>595</v>
      </c>
      <c r="D329" s="14" t="s">
        <v>1322</v>
      </c>
      <c r="E329">
        <v>34.619999999999997</v>
      </c>
      <c r="H329" s="12">
        <f t="shared" si="5"/>
        <v>4.3421692192892481E-3</v>
      </c>
    </row>
    <row r="330" spans="1:8" x14ac:dyDescent="0.25">
      <c r="A330" s="11">
        <v>45172</v>
      </c>
      <c r="B330" t="s">
        <v>596</v>
      </c>
      <c r="D330" s="14" t="s">
        <v>1323</v>
      </c>
      <c r="E330">
        <v>36.380000000000003</v>
      </c>
      <c r="H330" s="12">
        <f t="shared" si="5"/>
        <v>4.9587623341913085E-2</v>
      </c>
    </row>
    <row r="331" spans="1:8" x14ac:dyDescent="0.25">
      <c r="A331" s="11">
        <v>45141</v>
      </c>
      <c r="B331" t="s">
        <v>597</v>
      </c>
      <c r="D331" s="14" t="s">
        <v>1324</v>
      </c>
      <c r="E331">
        <v>38.33</v>
      </c>
      <c r="H331" s="12">
        <f t="shared" si="5"/>
        <v>5.2213706302487443E-2</v>
      </c>
    </row>
    <row r="332" spans="1:8" x14ac:dyDescent="0.25">
      <c r="A332" s="11">
        <v>45110</v>
      </c>
      <c r="B332" t="s">
        <v>598</v>
      </c>
      <c r="D332" s="14" t="s">
        <v>1325</v>
      </c>
      <c r="E332">
        <v>39.21</v>
      </c>
      <c r="H332" s="12">
        <f t="shared" si="5"/>
        <v>2.2698936911776622E-2</v>
      </c>
    </row>
    <row r="333" spans="1:8" x14ac:dyDescent="0.25">
      <c r="A333" s="11">
        <v>45080</v>
      </c>
      <c r="B333" t="s">
        <v>600</v>
      </c>
      <c r="D333" s="14" t="s">
        <v>1326</v>
      </c>
      <c r="E333">
        <v>39.119999999999997</v>
      </c>
      <c r="H333" s="12">
        <f t="shared" si="5"/>
        <v>-2.2979711376237568E-3</v>
      </c>
    </row>
    <row r="334" spans="1:8" x14ac:dyDescent="0.25">
      <c r="A334" s="11">
        <v>44988</v>
      </c>
      <c r="B334" t="s">
        <v>601</v>
      </c>
      <c r="D334" s="14" t="s">
        <v>1327</v>
      </c>
      <c r="E334">
        <v>40.520000000000003</v>
      </c>
      <c r="H334" s="12">
        <f t="shared" si="5"/>
        <v>3.5161834213866129E-2</v>
      </c>
    </row>
    <row r="335" spans="1:8" x14ac:dyDescent="0.25">
      <c r="A335" s="11">
        <v>44960</v>
      </c>
      <c r="B335" t="s">
        <v>602</v>
      </c>
      <c r="D335" s="14" t="s">
        <v>1328</v>
      </c>
      <c r="E335">
        <v>39.15</v>
      </c>
      <c r="H335" s="12">
        <f t="shared" si="5"/>
        <v>-3.4395256943670675E-2</v>
      </c>
    </row>
    <row r="336" spans="1:8" x14ac:dyDescent="0.25">
      <c r="A336" s="11">
        <v>44929</v>
      </c>
      <c r="B336" t="s">
        <v>598</v>
      </c>
      <c r="D336" s="14" t="s">
        <v>1329</v>
      </c>
      <c r="E336">
        <v>39.21</v>
      </c>
      <c r="H336" s="12">
        <f t="shared" si="5"/>
        <v>1.5313938674282647E-3</v>
      </c>
    </row>
    <row r="337" spans="1:8" x14ac:dyDescent="0.25">
      <c r="A337" t="s">
        <v>604</v>
      </c>
      <c r="B337" t="s">
        <v>605</v>
      </c>
      <c r="D337" s="14">
        <v>44985</v>
      </c>
      <c r="E337">
        <v>39.61</v>
      </c>
      <c r="H337" s="12">
        <f t="shared" si="5"/>
        <v>1.0149795329584904E-2</v>
      </c>
    </row>
    <row r="338" spans="1:8" x14ac:dyDescent="0.25">
      <c r="A338" t="s">
        <v>606</v>
      </c>
      <c r="B338" t="s">
        <v>607</v>
      </c>
      <c r="D338" s="14">
        <v>44984</v>
      </c>
      <c r="E338">
        <v>39.54</v>
      </c>
      <c r="H338" s="12">
        <f t="shared" si="5"/>
        <v>-1.7687938913544417E-3</v>
      </c>
    </row>
    <row r="339" spans="1:8" x14ac:dyDescent="0.25">
      <c r="A339" t="s">
        <v>608</v>
      </c>
      <c r="B339" t="s">
        <v>609</v>
      </c>
      <c r="D339" s="14">
        <v>44981</v>
      </c>
      <c r="E339">
        <v>39.979999999999997</v>
      </c>
      <c r="H339" s="12">
        <f t="shared" si="5"/>
        <v>1.1066511329783068E-2</v>
      </c>
    </row>
    <row r="340" spans="1:8" x14ac:dyDescent="0.25">
      <c r="A340" t="s">
        <v>610</v>
      </c>
      <c r="B340" t="s">
        <v>611</v>
      </c>
      <c r="D340" s="14">
        <v>44980</v>
      </c>
      <c r="E340">
        <v>42.43</v>
      </c>
      <c r="H340" s="12">
        <f t="shared" si="5"/>
        <v>5.9476330141979623E-2</v>
      </c>
    </row>
    <row r="341" spans="1:8" x14ac:dyDescent="0.25">
      <c r="A341" t="s">
        <v>612</v>
      </c>
      <c r="B341" t="s">
        <v>613</v>
      </c>
      <c r="D341" s="14">
        <v>44979</v>
      </c>
      <c r="E341">
        <v>44.89</v>
      </c>
      <c r="H341" s="12">
        <f t="shared" si="5"/>
        <v>5.6359393579607266E-2</v>
      </c>
    </row>
    <row r="342" spans="1:8" x14ac:dyDescent="0.25">
      <c r="A342" t="s">
        <v>614</v>
      </c>
      <c r="B342" t="s">
        <v>615</v>
      </c>
      <c r="D342" s="14">
        <v>44978</v>
      </c>
      <c r="E342">
        <v>37.770000000000003</v>
      </c>
      <c r="H342" s="12">
        <f t="shared" si="5"/>
        <v>-0.17269991606947513</v>
      </c>
    </row>
    <row r="343" spans="1:8" x14ac:dyDescent="0.25">
      <c r="A343" t="s">
        <v>616</v>
      </c>
      <c r="B343" t="s">
        <v>617</v>
      </c>
      <c r="D343" s="14">
        <v>44974</v>
      </c>
      <c r="E343">
        <v>39.35</v>
      </c>
      <c r="H343" s="12">
        <f t="shared" si="5"/>
        <v>4.0980838139046641E-2</v>
      </c>
    </row>
    <row r="344" spans="1:8" x14ac:dyDescent="0.25">
      <c r="A344" t="s">
        <v>619</v>
      </c>
      <c r="B344" t="s">
        <v>603</v>
      </c>
      <c r="D344" s="14">
        <v>44973</v>
      </c>
      <c r="E344">
        <v>39.950000000000003</v>
      </c>
      <c r="H344" s="12">
        <f t="shared" si="5"/>
        <v>1.513269734887146E-2</v>
      </c>
    </row>
    <row r="345" spans="1:8" x14ac:dyDescent="0.25">
      <c r="A345" t="s">
        <v>620</v>
      </c>
      <c r="B345" t="s">
        <v>621</v>
      </c>
      <c r="D345" s="14">
        <v>44972</v>
      </c>
      <c r="E345">
        <v>42.64</v>
      </c>
      <c r="H345" s="12">
        <f t="shared" si="5"/>
        <v>6.5164107645305447E-2</v>
      </c>
    </row>
    <row r="346" spans="1:8" x14ac:dyDescent="0.25">
      <c r="A346" t="s">
        <v>622</v>
      </c>
      <c r="B346" t="s">
        <v>623</v>
      </c>
      <c r="D346" s="14">
        <v>44971</v>
      </c>
      <c r="E346">
        <v>39.43</v>
      </c>
      <c r="H346" s="12">
        <f t="shared" si="5"/>
        <v>-7.826583196805334E-2</v>
      </c>
    </row>
    <row r="347" spans="1:8" x14ac:dyDescent="0.25">
      <c r="A347" t="s">
        <v>624</v>
      </c>
      <c r="B347" t="s">
        <v>625</v>
      </c>
      <c r="D347" s="14">
        <v>44970</v>
      </c>
      <c r="E347">
        <v>38.85</v>
      </c>
      <c r="H347" s="12">
        <f t="shared" si="5"/>
        <v>-1.4818871075879324E-2</v>
      </c>
    </row>
    <row r="348" spans="1:8" x14ac:dyDescent="0.25">
      <c r="A348" s="11">
        <v>45201</v>
      </c>
      <c r="B348" t="s">
        <v>626</v>
      </c>
      <c r="D348" s="14" t="s">
        <v>1330</v>
      </c>
      <c r="E348">
        <v>39.08</v>
      </c>
      <c r="H348" s="12">
        <f t="shared" si="5"/>
        <v>5.9027503609255464E-3</v>
      </c>
    </row>
    <row r="349" spans="1:8" x14ac:dyDescent="0.25">
      <c r="A349" s="11">
        <v>45171</v>
      </c>
      <c r="B349" t="s">
        <v>627</v>
      </c>
      <c r="D349" s="14" t="s">
        <v>1331</v>
      </c>
      <c r="E349">
        <v>40.64</v>
      </c>
      <c r="H349" s="12">
        <f t="shared" si="5"/>
        <v>3.914197609564446E-2</v>
      </c>
    </row>
    <row r="350" spans="1:8" x14ac:dyDescent="0.25">
      <c r="A350" s="11">
        <v>45140</v>
      </c>
      <c r="B350" t="s">
        <v>628</v>
      </c>
      <c r="D350" s="14" t="s">
        <v>1332</v>
      </c>
      <c r="E350">
        <v>43.09</v>
      </c>
      <c r="H350" s="12">
        <f t="shared" si="5"/>
        <v>5.8538148357520241E-2</v>
      </c>
    </row>
    <row r="351" spans="1:8" x14ac:dyDescent="0.25">
      <c r="A351" s="11">
        <v>45109</v>
      </c>
      <c r="B351" t="s">
        <v>629</v>
      </c>
      <c r="D351" s="14" t="s">
        <v>1333</v>
      </c>
      <c r="E351">
        <v>44.62</v>
      </c>
      <c r="H351" s="12">
        <f t="shared" si="5"/>
        <v>3.4891237376639628E-2</v>
      </c>
    </row>
    <row r="352" spans="1:8" x14ac:dyDescent="0.25">
      <c r="A352" s="11">
        <v>45079</v>
      </c>
      <c r="B352" t="s">
        <v>630</v>
      </c>
      <c r="D352" s="14" t="s">
        <v>1334</v>
      </c>
      <c r="E352">
        <v>44.35</v>
      </c>
      <c r="H352" s="12">
        <f t="shared" si="5"/>
        <v>-6.0694802487978967E-3</v>
      </c>
    </row>
    <row r="353" spans="1:8" x14ac:dyDescent="0.25">
      <c r="A353" s="11">
        <v>44987</v>
      </c>
      <c r="B353" t="s">
        <v>631</v>
      </c>
      <c r="D353" s="14" t="s">
        <v>1335</v>
      </c>
      <c r="E353">
        <v>43.98</v>
      </c>
      <c r="H353" s="12">
        <f t="shared" si="5"/>
        <v>-8.3777236289735105E-3</v>
      </c>
    </row>
    <row r="354" spans="1:8" x14ac:dyDescent="0.25">
      <c r="A354" s="11">
        <v>44959</v>
      </c>
      <c r="B354" t="s">
        <v>632</v>
      </c>
      <c r="D354" s="14" t="s">
        <v>1336</v>
      </c>
      <c r="E354">
        <v>46.71</v>
      </c>
      <c r="H354" s="12">
        <f t="shared" si="5"/>
        <v>6.0223289387401534E-2</v>
      </c>
    </row>
    <row r="355" spans="1:8" x14ac:dyDescent="0.25">
      <c r="A355" s="11">
        <v>44928</v>
      </c>
      <c r="B355" t="s">
        <v>599</v>
      </c>
      <c r="D355" s="14" t="s">
        <v>1337</v>
      </c>
      <c r="E355">
        <v>39.200000000000003</v>
      </c>
      <c r="H355" s="12">
        <f t="shared" si="5"/>
        <v>-0.17528152771759981</v>
      </c>
    </row>
    <row r="356" spans="1:8" x14ac:dyDescent="0.25">
      <c r="A356" t="s">
        <v>633</v>
      </c>
      <c r="B356" t="s">
        <v>634</v>
      </c>
      <c r="D356" s="14">
        <v>44957</v>
      </c>
      <c r="E356">
        <v>37.090000000000003</v>
      </c>
      <c r="H356" s="12">
        <f t="shared" si="5"/>
        <v>-5.5329355294917365E-2</v>
      </c>
    </row>
    <row r="357" spans="1:8" x14ac:dyDescent="0.25">
      <c r="A357" t="s">
        <v>636</v>
      </c>
      <c r="B357" t="s">
        <v>561</v>
      </c>
      <c r="D357" s="14">
        <v>44956</v>
      </c>
      <c r="E357">
        <v>35.11</v>
      </c>
      <c r="H357" s="12">
        <f t="shared" si="5"/>
        <v>-5.4861401321158652E-2</v>
      </c>
    </row>
    <row r="358" spans="1:8" x14ac:dyDescent="0.25">
      <c r="A358" t="s">
        <v>637</v>
      </c>
      <c r="B358" t="s">
        <v>638</v>
      </c>
      <c r="D358" s="14">
        <v>44953</v>
      </c>
      <c r="E358">
        <v>37.26</v>
      </c>
      <c r="H358" s="12">
        <f t="shared" si="5"/>
        <v>5.9434374993101523E-2</v>
      </c>
    </row>
    <row r="359" spans="1:8" x14ac:dyDescent="0.25">
      <c r="A359" t="s">
        <v>639</v>
      </c>
      <c r="B359" t="s">
        <v>172</v>
      </c>
      <c r="D359" s="14">
        <v>44952</v>
      </c>
      <c r="E359">
        <v>34.799999999999997</v>
      </c>
      <c r="H359" s="12">
        <f t="shared" si="5"/>
        <v>-6.8302978393013816E-2</v>
      </c>
    </row>
    <row r="360" spans="1:8" x14ac:dyDescent="0.25">
      <c r="A360" t="s">
        <v>640</v>
      </c>
      <c r="B360" t="s">
        <v>635</v>
      </c>
      <c r="D360" s="14">
        <v>44951</v>
      </c>
      <c r="E360">
        <v>35.32</v>
      </c>
      <c r="H360" s="12">
        <f t="shared" si="5"/>
        <v>1.4831988955330604E-2</v>
      </c>
    </row>
    <row r="361" spans="1:8" x14ac:dyDescent="0.25">
      <c r="A361" t="s">
        <v>641</v>
      </c>
      <c r="B361" t="s">
        <v>642</v>
      </c>
      <c r="D361" s="14">
        <v>44950</v>
      </c>
      <c r="E361">
        <v>36.68</v>
      </c>
      <c r="H361" s="12">
        <f t="shared" si="5"/>
        <v>3.7782271652504855E-2</v>
      </c>
    </row>
    <row r="362" spans="1:8" x14ac:dyDescent="0.25">
      <c r="A362" t="s">
        <v>645</v>
      </c>
      <c r="B362" t="s">
        <v>643</v>
      </c>
      <c r="D362" s="14">
        <v>44949</v>
      </c>
      <c r="E362">
        <v>36.01</v>
      </c>
      <c r="H362" s="12">
        <f t="shared" si="5"/>
        <v>-1.8434969727480332E-2</v>
      </c>
    </row>
    <row r="363" spans="1:8" x14ac:dyDescent="0.25">
      <c r="A363" t="s">
        <v>647</v>
      </c>
      <c r="B363" t="s">
        <v>648</v>
      </c>
      <c r="D363" s="14">
        <v>44946</v>
      </c>
      <c r="E363">
        <v>33.93</v>
      </c>
      <c r="H363" s="12">
        <f t="shared" si="5"/>
        <v>-5.9497098864645021E-2</v>
      </c>
    </row>
    <row r="364" spans="1:8" x14ac:dyDescent="0.25">
      <c r="A364" t="s">
        <v>649</v>
      </c>
      <c r="B364" t="s">
        <v>650</v>
      </c>
      <c r="D364" s="14">
        <v>44945</v>
      </c>
      <c r="E364">
        <v>32.9</v>
      </c>
      <c r="H364" s="12">
        <f t="shared" si="5"/>
        <v>-3.0826921024812642E-2</v>
      </c>
    </row>
    <row r="365" spans="1:8" x14ac:dyDescent="0.25">
      <c r="A365" t="s">
        <v>651</v>
      </c>
      <c r="B365" t="s">
        <v>652</v>
      </c>
      <c r="D365" s="14">
        <v>44944</v>
      </c>
      <c r="E365">
        <v>33.28</v>
      </c>
      <c r="H365" s="12">
        <f t="shared" si="5"/>
        <v>1.1483958181681731E-2</v>
      </c>
    </row>
    <row r="366" spans="1:8" x14ac:dyDescent="0.25">
      <c r="A366" t="s">
        <v>653</v>
      </c>
      <c r="B366" t="s">
        <v>539</v>
      </c>
      <c r="D366" s="14">
        <v>44943</v>
      </c>
      <c r="E366">
        <v>34.19</v>
      </c>
      <c r="H366" s="12">
        <f t="shared" si="5"/>
        <v>2.6976587698202076E-2</v>
      </c>
    </row>
    <row r="367" spans="1:8" x14ac:dyDescent="0.25">
      <c r="A367" t="s">
        <v>654</v>
      </c>
      <c r="B367" t="s">
        <v>156</v>
      </c>
      <c r="D367" s="14">
        <v>44939</v>
      </c>
      <c r="E367">
        <v>33.24</v>
      </c>
      <c r="H367" s="12">
        <f t="shared" si="5"/>
        <v>-2.8179233663962397E-2</v>
      </c>
    </row>
    <row r="368" spans="1:8" x14ac:dyDescent="0.25">
      <c r="A368" s="11">
        <v>45261</v>
      </c>
      <c r="B368" t="s">
        <v>655</v>
      </c>
      <c r="D368" s="14" t="s">
        <v>1338</v>
      </c>
      <c r="E368">
        <v>33.5</v>
      </c>
      <c r="H368" s="12">
        <f t="shared" si="5"/>
        <v>7.7914688437733448E-3</v>
      </c>
    </row>
    <row r="369" spans="1:8" x14ac:dyDescent="0.25">
      <c r="A369" s="11">
        <v>45231</v>
      </c>
      <c r="B369" t="s">
        <v>656</v>
      </c>
      <c r="D369" s="14" t="s">
        <v>1339</v>
      </c>
      <c r="E369">
        <v>32.630000000000003</v>
      </c>
      <c r="H369" s="12">
        <f t="shared" si="5"/>
        <v>-2.6313328225791462E-2</v>
      </c>
    </row>
    <row r="370" spans="1:8" x14ac:dyDescent="0.25">
      <c r="A370" s="11">
        <v>45200</v>
      </c>
      <c r="B370" t="s">
        <v>509</v>
      </c>
      <c r="D370" s="14" t="s">
        <v>1340</v>
      </c>
      <c r="E370">
        <v>30.64</v>
      </c>
      <c r="H370" s="12">
        <f t="shared" si="5"/>
        <v>-6.2925765732838784E-2</v>
      </c>
    </row>
    <row r="371" spans="1:8" x14ac:dyDescent="0.25">
      <c r="A371" s="11">
        <v>45170</v>
      </c>
      <c r="B371" t="s">
        <v>188</v>
      </c>
      <c r="D371" s="14" t="s">
        <v>1341</v>
      </c>
      <c r="E371">
        <v>29.54</v>
      </c>
      <c r="H371" s="12">
        <f t="shared" si="5"/>
        <v>-3.6561067769156852E-2</v>
      </c>
    </row>
    <row r="372" spans="1:8" x14ac:dyDescent="0.25">
      <c r="A372" s="11">
        <v>45078</v>
      </c>
      <c r="B372" t="s">
        <v>657</v>
      </c>
      <c r="D372" s="14" t="s">
        <v>1342</v>
      </c>
      <c r="E372">
        <v>29.03</v>
      </c>
      <c r="H372" s="12">
        <f t="shared" si="5"/>
        <v>-1.7415499066695133E-2</v>
      </c>
    </row>
    <row r="373" spans="1:8" x14ac:dyDescent="0.25">
      <c r="A373" s="11">
        <v>45047</v>
      </c>
      <c r="B373" t="s">
        <v>182</v>
      </c>
      <c r="D373" s="14" t="s">
        <v>1343</v>
      </c>
      <c r="E373">
        <v>29.35</v>
      </c>
      <c r="H373" s="12">
        <f t="shared" si="5"/>
        <v>1.0962768237566908E-2</v>
      </c>
    </row>
    <row r="374" spans="1:8" x14ac:dyDescent="0.25">
      <c r="A374" s="11">
        <v>45017</v>
      </c>
      <c r="B374" t="s">
        <v>124</v>
      </c>
      <c r="D374" s="14" t="s">
        <v>1344</v>
      </c>
      <c r="E374">
        <v>29.92</v>
      </c>
      <c r="H374" s="12">
        <f t="shared" si="5"/>
        <v>1.9234606832171076E-2</v>
      </c>
    </row>
    <row r="375" spans="1:8" x14ac:dyDescent="0.25">
      <c r="A375" s="11">
        <v>44986</v>
      </c>
      <c r="B375" t="s">
        <v>378</v>
      </c>
      <c r="D375" s="14" t="s">
        <v>1345</v>
      </c>
      <c r="E375">
        <v>28.67</v>
      </c>
      <c r="H375" s="12">
        <f t="shared" si="5"/>
        <v>-4.2675873210998E-2</v>
      </c>
    </row>
    <row r="376" spans="1:8" x14ac:dyDescent="0.25">
      <c r="A376" t="s">
        <v>658</v>
      </c>
      <c r="B376" t="s">
        <v>187</v>
      </c>
      <c r="D376" s="14">
        <v>44925</v>
      </c>
      <c r="E376">
        <v>29.14</v>
      </c>
      <c r="H376" s="12">
        <f t="shared" si="5"/>
        <v>1.6260520871780326E-2</v>
      </c>
    </row>
    <row r="377" spans="1:8" x14ac:dyDescent="0.25">
      <c r="A377" t="s">
        <v>659</v>
      </c>
      <c r="B377" t="s">
        <v>121</v>
      </c>
      <c r="D377" s="14">
        <v>44924</v>
      </c>
      <c r="E377">
        <v>28.97</v>
      </c>
      <c r="H377" s="12">
        <f t="shared" si="5"/>
        <v>-5.8509889857997497E-3</v>
      </c>
    </row>
    <row r="378" spans="1:8" x14ac:dyDescent="0.25">
      <c r="A378" t="s">
        <v>660</v>
      </c>
      <c r="B378" t="s">
        <v>180</v>
      </c>
      <c r="D378" s="14">
        <v>44923</v>
      </c>
      <c r="E378">
        <v>28.04</v>
      </c>
      <c r="H378" s="12">
        <f t="shared" si="5"/>
        <v>-3.262874961486964E-2</v>
      </c>
    </row>
    <row r="379" spans="1:8" x14ac:dyDescent="0.25">
      <c r="A379" t="s">
        <v>661</v>
      </c>
      <c r="B379" t="s">
        <v>334</v>
      </c>
      <c r="D379" s="14">
        <v>44922</v>
      </c>
      <c r="E379">
        <v>28.7</v>
      </c>
      <c r="H379" s="12">
        <f t="shared" si="5"/>
        <v>2.3265060599186059E-2</v>
      </c>
    </row>
    <row r="380" spans="1:8" x14ac:dyDescent="0.25">
      <c r="A380" t="s">
        <v>662</v>
      </c>
      <c r="B380" t="s">
        <v>485</v>
      </c>
      <c r="D380" s="14">
        <v>44918</v>
      </c>
      <c r="E380">
        <v>29.25</v>
      </c>
      <c r="H380" s="12">
        <f t="shared" si="5"/>
        <v>1.898245091229003E-2</v>
      </c>
    </row>
    <row r="381" spans="1:8" x14ac:dyDescent="0.25">
      <c r="A381" t="s">
        <v>663</v>
      </c>
      <c r="B381" t="s">
        <v>664</v>
      </c>
      <c r="D381" s="14">
        <v>44917</v>
      </c>
      <c r="E381">
        <v>29.91</v>
      </c>
      <c r="H381" s="12">
        <f t="shared" si="5"/>
        <v>2.2313298963991163E-2</v>
      </c>
    </row>
    <row r="382" spans="1:8" x14ac:dyDescent="0.25">
      <c r="A382" t="s">
        <v>665</v>
      </c>
      <c r="B382" t="s">
        <v>666</v>
      </c>
      <c r="D382" s="14">
        <v>44916</v>
      </c>
      <c r="E382">
        <v>30.06</v>
      </c>
      <c r="H382" s="12">
        <f t="shared" si="5"/>
        <v>5.0025116829716309E-3</v>
      </c>
    </row>
    <row r="383" spans="1:8" x14ac:dyDescent="0.25">
      <c r="A383" t="s">
        <v>667</v>
      </c>
      <c r="B383" t="s">
        <v>668</v>
      </c>
      <c r="D383" s="14">
        <v>44915</v>
      </c>
      <c r="E383">
        <v>29.73</v>
      </c>
      <c r="H383" s="12">
        <f t="shared" si="5"/>
        <v>-1.1038747314822074E-2</v>
      </c>
    </row>
    <row r="384" spans="1:8" x14ac:dyDescent="0.25">
      <c r="A384" t="s">
        <v>669</v>
      </c>
      <c r="B384" t="s">
        <v>186</v>
      </c>
      <c r="D384" s="14">
        <v>44914</v>
      </c>
      <c r="E384">
        <v>29.55</v>
      </c>
      <c r="H384" s="12">
        <f t="shared" si="5"/>
        <v>-6.0728931578991202E-3</v>
      </c>
    </row>
    <row r="385" spans="1:8" x14ac:dyDescent="0.25">
      <c r="A385" t="s">
        <v>670</v>
      </c>
      <c r="B385" t="s">
        <v>124</v>
      </c>
      <c r="D385" s="14">
        <v>44911</v>
      </c>
      <c r="E385">
        <v>29.92</v>
      </c>
      <c r="H385" s="12">
        <f t="shared" si="5"/>
        <v>1.2443409254169407E-2</v>
      </c>
    </row>
    <row r="386" spans="1:8" x14ac:dyDescent="0.25">
      <c r="A386" t="s">
        <v>671</v>
      </c>
      <c r="B386" t="s">
        <v>672</v>
      </c>
      <c r="D386" s="14">
        <v>44910</v>
      </c>
      <c r="E386">
        <v>30.88</v>
      </c>
      <c r="H386" s="12">
        <f t="shared" si="5"/>
        <v>3.1581572050298837E-2</v>
      </c>
    </row>
    <row r="387" spans="1:8" x14ac:dyDescent="0.25">
      <c r="A387" t="s">
        <v>673</v>
      </c>
      <c r="B387" t="s">
        <v>174</v>
      </c>
      <c r="D387" s="14">
        <v>44909</v>
      </c>
      <c r="E387">
        <v>32.909999999999997</v>
      </c>
      <c r="H387" s="12">
        <f t="shared" si="5"/>
        <v>6.366783779867316E-2</v>
      </c>
    </row>
    <row r="388" spans="1:8" x14ac:dyDescent="0.25">
      <c r="A388" t="s">
        <v>674</v>
      </c>
      <c r="B388" t="s">
        <v>675</v>
      </c>
      <c r="D388" s="14">
        <v>44908</v>
      </c>
      <c r="E388">
        <v>31.72</v>
      </c>
      <c r="H388" s="12">
        <f t="shared" ref="H388:H451" si="6">LN(E388/E387)</f>
        <v>-3.6829166188601256E-2</v>
      </c>
    </row>
    <row r="389" spans="1:8" x14ac:dyDescent="0.25">
      <c r="A389" s="11">
        <v>44907</v>
      </c>
      <c r="B389" t="s">
        <v>676</v>
      </c>
      <c r="D389" s="14" t="s">
        <v>1346</v>
      </c>
      <c r="E389">
        <v>31.13</v>
      </c>
      <c r="H389" s="12">
        <f t="shared" si="6"/>
        <v>-1.8775412313130461E-2</v>
      </c>
    </row>
    <row r="390" spans="1:8" x14ac:dyDescent="0.25">
      <c r="A390" s="11">
        <v>44816</v>
      </c>
      <c r="B390" t="s">
        <v>677</v>
      </c>
      <c r="D390" s="14" t="s">
        <v>1347</v>
      </c>
      <c r="E390">
        <v>30.95</v>
      </c>
      <c r="H390" s="12">
        <f t="shared" si="6"/>
        <v>-5.7989853229116518E-3</v>
      </c>
    </row>
    <row r="391" spans="1:8" x14ac:dyDescent="0.25">
      <c r="A391" s="11">
        <v>44785</v>
      </c>
      <c r="B391" t="s">
        <v>149</v>
      </c>
      <c r="D391" s="14" t="s">
        <v>1348</v>
      </c>
      <c r="E391">
        <v>31.35</v>
      </c>
      <c r="H391" s="12">
        <f t="shared" si="6"/>
        <v>1.2841267948324658E-2</v>
      </c>
    </row>
    <row r="392" spans="1:8" x14ac:dyDescent="0.25">
      <c r="A392" s="11">
        <v>44754</v>
      </c>
      <c r="B392" t="s">
        <v>483</v>
      </c>
      <c r="D392" s="14" t="s">
        <v>1349</v>
      </c>
      <c r="E392">
        <v>30.85</v>
      </c>
      <c r="H392" s="12">
        <f t="shared" si="6"/>
        <v>-1.6077516727532892E-2</v>
      </c>
    </row>
    <row r="393" spans="1:8" x14ac:dyDescent="0.25">
      <c r="A393" s="11">
        <v>44724</v>
      </c>
      <c r="B393" t="s">
        <v>163</v>
      </c>
      <c r="D393" s="14" t="s">
        <v>1350</v>
      </c>
      <c r="E393">
        <v>31.6</v>
      </c>
      <c r="H393" s="12">
        <f t="shared" si="6"/>
        <v>2.4020370241469659E-2</v>
      </c>
    </row>
    <row r="394" spans="1:8" x14ac:dyDescent="0.25">
      <c r="A394" s="11">
        <v>44693</v>
      </c>
      <c r="B394" t="s">
        <v>162</v>
      </c>
      <c r="D394" s="14" t="s">
        <v>1351</v>
      </c>
      <c r="E394">
        <v>32.28</v>
      </c>
      <c r="H394" s="12">
        <f t="shared" si="6"/>
        <v>2.1290722808881515E-2</v>
      </c>
    </row>
    <row r="395" spans="1:8" x14ac:dyDescent="0.25">
      <c r="A395" s="11">
        <v>44604</v>
      </c>
      <c r="B395" t="s">
        <v>679</v>
      </c>
      <c r="D395" s="14" t="s">
        <v>1352</v>
      </c>
      <c r="E395">
        <v>33.86</v>
      </c>
      <c r="H395" s="12">
        <f t="shared" si="6"/>
        <v>4.7786533303241167E-2</v>
      </c>
    </row>
    <row r="396" spans="1:8" x14ac:dyDescent="0.25">
      <c r="A396" s="11">
        <v>44573</v>
      </c>
      <c r="B396" t="s">
        <v>680</v>
      </c>
      <c r="D396" s="14" t="s">
        <v>1353</v>
      </c>
      <c r="E396">
        <v>35.36</v>
      </c>
      <c r="H396" s="12">
        <f t="shared" si="6"/>
        <v>4.3346861064453505E-2</v>
      </c>
    </row>
    <row r="397" spans="1:8" x14ac:dyDescent="0.25">
      <c r="A397" t="s">
        <v>681</v>
      </c>
      <c r="B397" t="s">
        <v>682</v>
      </c>
      <c r="D397" s="14">
        <v>44895</v>
      </c>
      <c r="E397">
        <v>35.17</v>
      </c>
      <c r="H397" s="12">
        <f t="shared" si="6"/>
        <v>-5.3877912835515792E-3</v>
      </c>
    </row>
    <row r="398" spans="1:8" x14ac:dyDescent="0.25">
      <c r="A398" t="s">
        <v>683</v>
      </c>
      <c r="B398" t="s">
        <v>588</v>
      </c>
      <c r="D398" s="14">
        <v>44894</v>
      </c>
      <c r="E398">
        <v>33.130000000000003</v>
      </c>
      <c r="H398" s="12">
        <f t="shared" si="6"/>
        <v>-5.9754230174086549E-2</v>
      </c>
    </row>
    <row r="399" spans="1:8" x14ac:dyDescent="0.25">
      <c r="A399" t="s">
        <v>684</v>
      </c>
      <c r="B399" t="s">
        <v>539</v>
      </c>
      <c r="D399" s="14">
        <v>44893</v>
      </c>
      <c r="E399">
        <v>34.19</v>
      </c>
      <c r="H399" s="12">
        <f t="shared" si="6"/>
        <v>3.1493987339405283E-2</v>
      </c>
    </row>
    <row r="400" spans="1:8" x14ac:dyDescent="0.25">
      <c r="A400" t="s">
        <v>685</v>
      </c>
      <c r="B400" t="s">
        <v>159</v>
      </c>
      <c r="D400" s="14">
        <v>44890</v>
      </c>
      <c r="E400">
        <v>35.090000000000003</v>
      </c>
      <c r="H400" s="12">
        <f t="shared" si="6"/>
        <v>2.5982985943914096E-2</v>
      </c>
    </row>
    <row r="401" spans="1:8" x14ac:dyDescent="0.25">
      <c r="A401" t="s">
        <v>687</v>
      </c>
      <c r="B401" t="s">
        <v>554</v>
      </c>
      <c r="D401" s="14">
        <v>44888</v>
      </c>
      <c r="E401">
        <v>35.74</v>
      </c>
      <c r="H401" s="12">
        <f t="shared" si="6"/>
        <v>1.8354320136158123E-2</v>
      </c>
    </row>
    <row r="402" spans="1:8" x14ac:dyDescent="0.25">
      <c r="A402" t="s">
        <v>688</v>
      </c>
      <c r="B402" t="s">
        <v>689</v>
      </c>
      <c r="D402" s="14">
        <v>44887</v>
      </c>
      <c r="E402">
        <v>34.61</v>
      </c>
      <c r="H402" s="12">
        <f t="shared" si="6"/>
        <v>-3.2127852084029164E-2</v>
      </c>
    </row>
    <row r="403" spans="1:8" x14ac:dyDescent="0.25">
      <c r="A403" t="s">
        <v>690</v>
      </c>
      <c r="B403" t="s">
        <v>173</v>
      </c>
      <c r="D403" s="14">
        <v>44886</v>
      </c>
      <c r="E403">
        <v>34.979999999999997</v>
      </c>
      <c r="H403" s="12">
        <f t="shared" si="6"/>
        <v>1.0633811943203007E-2</v>
      </c>
    </row>
    <row r="404" spans="1:8" x14ac:dyDescent="0.25">
      <c r="A404" t="s">
        <v>691</v>
      </c>
      <c r="B404" t="s">
        <v>692</v>
      </c>
      <c r="D404" s="14">
        <v>44883</v>
      </c>
      <c r="E404">
        <v>37.15</v>
      </c>
      <c r="H404" s="12">
        <f t="shared" si="6"/>
        <v>6.0187301573312292E-2</v>
      </c>
    </row>
    <row r="405" spans="1:8" x14ac:dyDescent="0.25">
      <c r="A405" t="s">
        <v>693</v>
      </c>
      <c r="B405" t="s">
        <v>618</v>
      </c>
      <c r="D405" s="14">
        <v>44882</v>
      </c>
      <c r="E405">
        <v>38.5</v>
      </c>
      <c r="H405" s="12">
        <f t="shared" si="6"/>
        <v>3.5694470129970422E-2</v>
      </c>
    </row>
    <row r="406" spans="1:8" x14ac:dyDescent="0.25">
      <c r="A406" t="s">
        <v>694</v>
      </c>
      <c r="B406" t="s">
        <v>695</v>
      </c>
      <c r="D406" s="14">
        <v>44881</v>
      </c>
      <c r="E406">
        <v>38.56</v>
      </c>
      <c r="H406" s="12">
        <f t="shared" si="6"/>
        <v>1.5572284486063037E-3</v>
      </c>
    </row>
    <row r="407" spans="1:8" x14ac:dyDescent="0.25">
      <c r="A407" t="s">
        <v>696</v>
      </c>
      <c r="B407" t="s">
        <v>697</v>
      </c>
      <c r="D407" s="14">
        <v>44880</v>
      </c>
      <c r="E407">
        <v>39.840000000000003</v>
      </c>
      <c r="H407" s="12">
        <f t="shared" si="6"/>
        <v>3.2655962974052717E-2</v>
      </c>
    </row>
    <row r="408" spans="1:8" x14ac:dyDescent="0.25">
      <c r="A408" t="s">
        <v>698</v>
      </c>
      <c r="B408" t="s">
        <v>699</v>
      </c>
      <c r="D408" s="14">
        <v>44879</v>
      </c>
      <c r="E408">
        <v>36.72</v>
      </c>
      <c r="H408" s="12">
        <f t="shared" si="6"/>
        <v>-8.1549866964107862E-2</v>
      </c>
    </row>
    <row r="409" spans="1:8" x14ac:dyDescent="0.25">
      <c r="A409" s="11">
        <v>44876</v>
      </c>
      <c r="B409" t="s">
        <v>700</v>
      </c>
      <c r="D409" s="14" t="s">
        <v>1354</v>
      </c>
      <c r="E409">
        <v>38.99</v>
      </c>
      <c r="H409" s="12">
        <f t="shared" si="6"/>
        <v>5.9983637242216385E-2</v>
      </c>
    </row>
    <row r="410" spans="1:8" x14ac:dyDescent="0.25">
      <c r="A410" s="11">
        <v>44845</v>
      </c>
      <c r="B410" t="s">
        <v>702</v>
      </c>
      <c r="D410" s="14" t="s">
        <v>1355</v>
      </c>
      <c r="E410">
        <v>35.950000000000003</v>
      </c>
      <c r="H410" s="12">
        <f t="shared" si="6"/>
        <v>-8.1176118827450183E-2</v>
      </c>
    </row>
    <row r="411" spans="1:8" x14ac:dyDescent="0.25">
      <c r="A411" s="11">
        <v>44815</v>
      </c>
      <c r="B411" t="s">
        <v>177</v>
      </c>
      <c r="D411" s="14" t="s">
        <v>1356</v>
      </c>
      <c r="E411">
        <v>30.65</v>
      </c>
      <c r="H411" s="12">
        <f t="shared" si="6"/>
        <v>-0.15949642178483547</v>
      </c>
    </row>
    <row r="412" spans="1:8" x14ac:dyDescent="0.25">
      <c r="A412" s="11">
        <v>44784</v>
      </c>
      <c r="B412" t="s">
        <v>703</v>
      </c>
      <c r="D412" s="14" t="s">
        <v>1357</v>
      </c>
      <c r="E412">
        <v>28.42</v>
      </c>
      <c r="H412" s="12">
        <f t="shared" si="6"/>
        <v>-7.5539539713265769E-2</v>
      </c>
    </row>
    <row r="413" spans="1:8" x14ac:dyDescent="0.25">
      <c r="A413" s="11">
        <v>44753</v>
      </c>
      <c r="B413" t="s">
        <v>704</v>
      </c>
      <c r="D413" s="14" t="s">
        <v>1358</v>
      </c>
      <c r="E413">
        <v>27.35</v>
      </c>
      <c r="H413" s="12">
        <f t="shared" si="6"/>
        <v>-3.8376593800964427E-2</v>
      </c>
    </row>
    <row r="414" spans="1:8" x14ac:dyDescent="0.25">
      <c r="A414" s="11">
        <v>44662</v>
      </c>
      <c r="B414" t="s">
        <v>503</v>
      </c>
      <c r="D414" s="14" t="s">
        <v>1359</v>
      </c>
      <c r="E414">
        <v>27.55</v>
      </c>
      <c r="H414" s="12">
        <f t="shared" si="6"/>
        <v>7.2860067309333133E-3</v>
      </c>
    </row>
    <row r="415" spans="1:8" x14ac:dyDescent="0.25">
      <c r="A415" s="11">
        <v>44631</v>
      </c>
      <c r="B415" t="s">
        <v>339</v>
      </c>
      <c r="D415" s="14" t="s">
        <v>1360</v>
      </c>
      <c r="E415">
        <v>28.3</v>
      </c>
      <c r="H415" s="12">
        <f t="shared" si="6"/>
        <v>2.6859269050268478E-2</v>
      </c>
    </row>
    <row r="416" spans="1:8" x14ac:dyDescent="0.25">
      <c r="A416" s="11">
        <v>44603</v>
      </c>
      <c r="B416" t="s">
        <v>705</v>
      </c>
      <c r="D416" s="14" t="s">
        <v>1361</v>
      </c>
      <c r="E416">
        <v>28.56</v>
      </c>
      <c r="H416" s="12">
        <f t="shared" si="6"/>
        <v>9.1453328221916298E-3</v>
      </c>
    </row>
    <row r="417" spans="1:8" x14ac:dyDescent="0.25">
      <c r="A417" s="11">
        <v>44572</v>
      </c>
      <c r="B417" t="s">
        <v>706</v>
      </c>
      <c r="D417" s="14" t="s">
        <v>1362</v>
      </c>
      <c r="E417">
        <v>30.75</v>
      </c>
      <c r="H417" s="12">
        <f t="shared" si="6"/>
        <v>7.3882856781143189E-2</v>
      </c>
    </row>
    <row r="418" spans="1:8" x14ac:dyDescent="0.25">
      <c r="A418" t="s">
        <v>707</v>
      </c>
      <c r="B418" t="s">
        <v>677</v>
      </c>
      <c r="D418" s="14">
        <v>44865</v>
      </c>
      <c r="E418">
        <v>30.95</v>
      </c>
      <c r="H418" s="12">
        <f t="shared" si="6"/>
        <v>6.483004878078312E-3</v>
      </c>
    </row>
    <row r="419" spans="1:8" x14ac:dyDescent="0.25">
      <c r="A419" t="s">
        <v>708</v>
      </c>
      <c r="B419" t="s">
        <v>709</v>
      </c>
      <c r="D419" s="14">
        <v>44862</v>
      </c>
      <c r="E419">
        <v>31.51</v>
      </c>
      <c r="H419" s="12">
        <f t="shared" si="6"/>
        <v>1.7931956638578134E-2</v>
      </c>
    </row>
    <row r="420" spans="1:8" x14ac:dyDescent="0.25">
      <c r="A420" t="s">
        <v>711</v>
      </c>
      <c r="B420" t="s">
        <v>710</v>
      </c>
      <c r="D420" s="14">
        <v>44861</v>
      </c>
      <c r="E420">
        <v>30.73</v>
      </c>
      <c r="H420" s="12">
        <f t="shared" si="6"/>
        <v>-2.5065579626790038E-2</v>
      </c>
    </row>
    <row r="421" spans="1:8" x14ac:dyDescent="0.25">
      <c r="A421" t="s">
        <v>713</v>
      </c>
      <c r="B421" t="s">
        <v>712</v>
      </c>
      <c r="D421" s="14">
        <v>44860</v>
      </c>
      <c r="E421">
        <v>30.27</v>
      </c>
      <c r="H421" s="12">
        <f t="shared" si="6"/>
        <v>-1.5082253108766057E-2</v>
      </c>
    </row>
    <row r="422" spans="1:8" x14ac:dyDescent="0.25">
      <c r="A422" t="s">
        <v>714</v>
      </c>
      <c r="B422" t="s">
        <v>506</v>
      </c>
      <c r="D422" s="14">
        <v>44859</v>
      </c>
      <c r="E422">
        <v>30.15</v>
      </c>
      <c r="H422" s="12">
        <f t="shared" si="6"/>
        <v>-3.9721998604329142E-3</v>
      </c>
    </row>
    <row r="423" spans="1:8" x14ac:dyDescent="0.25">
      <c r="A423" t="s">
        <v>715</v>
      </c>
      <c r="B423" t="s">
        <v>475</v>
      </c>
      <c r="D423" s="14">
        <v>44858</v>
      </c>
      <c r="E423">
        <v>28.62</v>
      </c>
      <c r="H423" s="12">
        <f t="shared" si="6"/>
        <v>-5.2079149044889569E-2</v>
      </c>
    </row>
    <row r="424" spans="1:8" x14ac:dyDescent="0.25">
      <c r="A424" t="s">
        <v>716</v>
      </c>
      <c r="B424" t="s">
        <v>511</v>
      </c>
      <c r="D424" s="14">
        <v>44855</v>
      </c>
      <c r="E424">
        <v>28.49</v>
      </c>
      <c r="H424" s="12">
        <f t="shared" si="6"/>
        <v>-4.5526256184880223E-3</v>
      </c>
    </row>
    <row r="425" spans="1:8" x14ac:dyDescent="0.25">
      <c r="A425" t="s">
        <v>717</v>
      </c>
      <c r="B425" t="s">
        <v>718</v>
      </c>
      <c r="D425" s="14">
        <v>44854</v>
      </c>
      <c r="E425">
        <v>27.56</v>
      </c>
      <c r="H425" s="12">
        <f t="shared" si="6"/>
        <v>-3.3187702364359049E-2</v>
      </c>
    </row>
    <row r="426" spans="1:8" x14ac:dyDescent="0.25">
      <c r="A426" t="s">
        <v>719</v>
      </c>
      <c r="B426" t="s">
        <v>211</v>
      </c>
      <c r="D426" s="14">
        <v>44853</v>
      </c>
      <c r="E426">
        <v>27</v>
      </c>
      <c r="H426" s="12">
        <f t="shared" si="6"/>
        <v>-2.0528580141128707E-2</v>
      </c>
    </row>
    <row r="427" spans="1:8" x14ac:dyDescent="0.25">
      <c r="A427" t="s">
        <v>720</v>
      </c>
      <c r="B427" t="s">
        <v>113</v>
      </c>
      <c r="D427" s="14">
        <v>44852</v>
      </c>
      <c r="E427">
        <v>28.72</v>
      </c>
      <c r="H427" s="12">
        <f t="shared" si="6"/>
        <v>6.1756878175694259E-2</v>
      </c>
    </row>
    <row r="428" spans="1:8" x14ac:dyDescent="0.25">
      <c r="A428" t="s">
        <v>721</v>
      </c>
      <c r="B428" t="s">
        <v>454</v>
      </c>
      <c r="D428" s="14">
        <v>44851</v>
      </c>
      <c r="E428">
        <v>28.05</v>
      </c>
      <c r="H428" s="12">
        <f t="shared" si="6"/>
        <v>-2.3605112211318093E-2</v>
      </c>
    </row>
    <row r="429" spans="1:8" x14ac:dyDescent="0.25">
      <c r="A429" t="s">
        <v>722</v>
      </c>
      <c r="B429" t="s">
        <v>205</v>
      </c>
      <c r="D429" s="14">
        <v>44848</v>
      </c>
      <c r="E429">
        <v>26.46</v>
      </c>
      <c r="H429" s="12">
        <f t="shared" si="6"/>
        <v>-5.8354473281895657E-2</v>
      </c>
    </row>
    <row r="430" spans="1:8" x14ac:dyDescent="0.25">
      <c r="A430" t="s">
        <v>723</v>
      </c>
      <c r="B430" t="s">
        <v>527</v>
      </c>
      <c r="D430" s="14">
        <v>44847</v>
      </c>
      <c r="E430">
        <v>27.86</v>
      </c>
      <c r="H430" s="12">
        <f t="shared" si="6"/>
        <v>5.1557809664849907E-2</v>
      </c>
    </row>
    <row r="431" spans="1:8" x14ac:dyDescent="0.25">
      <c r="A431" s="11">
        <v>44905</v>
      </c>
      <c r="B431" t="s">
        <v>115</v>
      </c>
      <c r="D431" s="14" t="s">
        <v>1363</v>
      </c>
      <c r="E431">
        <v>29</v>
      </c>
      <c r="H431" s="12">
        <f t="shared" si="6"/>
        <v>4.0103861634814476E-2</v>
      </c>
    </row>
    <row r="432" spans="1:8" x14ac:dyDescent="0.25">
      <c r="A432" s="11">
        <v>44875</v>
      </c>
      <c r="B432" t="s">
        <v>724</v>
      </c>
      <c r="D432" s="14" t="s">
        <v>1364</v>
      </c>
      <c r="E432">
        <v>28.93</v>
      </c>
      <c r="H432" s="12">
        <f t="shared" si="6"/>
        <v>-2.4167109984302715E-3</v>
      </c>
    </row>
    <row r="433" spans="1:8" x14ac:dyDescent="0.25">
      <c r="A433" s="11">
        <v>44844</v>
      </c>
      <c r="B433" t="s">
        <v>725</v>
      </c>
      <c r="D433" s="14" t="s">
        <v>1365</v>
      </c>
      <c r="E433">
        <v>29.61</v>
      </c>
      <c r="H433" s="12">
        <f t="shared" si="6"/>
        <v>2.3233023125456099E-2</v>
      </c>
    </row>
    <row r="434" spans="1:8" x14ac:dyDescent="0.25">
      <c r="A434" s="11">
        <v>44752</v>
      </c>
      <c r="B434" t="s">
        <v>462</v>
      </c>
      <c r="D434" s="14" t="s">
        <v>1366</v>
      </c>
      <c r="E434">
        <v>30.49</v>
      </c>
      <c r="H434" s="12">
        <f t="shared" si="6"/>
        <v>2.9286618886663486E-2</v>
      </c>
    </row>
    <row r="435" spans="1:8" x14ac:dyDescent="0.25">
      <c r="A435" s="11">
        <v>44722</v>
      </c>
      <c r="B435" t="s">
        <v>726</v>
      </c>
      <c r="D435" s="14" t="s">
        <v>1367</v>
      </c>
      <c r="E435">
        <v>32.44</v>
      </c>
      <c r="H435" s="12">
        <f t="shared" si="6"/>
        <v>6.1993468247048794E-2</v>
      </c>
    </row>
    <row r="436" spans="1:8" x14ac:dyDescent="0.25">
      <c r="A436" s="11">
        <v>44691</v>
      </c>
      <c r="B436" t="s">
        <v>726</v>
      </c>
      <c r="D436" s="14" t="s">
        <v>1368</v>
      </c>
      <c r="E436">
        <v>32.44</v>
      </c>
      <c r="H436" s="12">
        <f t="shared" si="6"/>
        <v>0</v>
      </c>
    </row>
    <row r="437" spans="1:8" x14ac:dyDescent="0.25">
      <c r="A437" s="11">
        <v>44661</v>
      </c>
      <c r="B437" t="s">
        <v>176</v>
      </c>
      <c r="D437" s="14" t="s">
        <v>1369</v>
      </c>
      <c r="E437">
        <v>32.67</v>
      </c>
      <c r="H437" s="12">
        <f t="shared" si="6"/>
        <v>7.0649963657666475E-3</v>
      </c>
    </row>
    <row r="438" spans="1:8" x14ac:dyDescent="0.25">
      <c r="A438" s="11">
        <v>44630</v>
      </c>
      <c r="B438" t="s">
        <v>481</v>
      </c>
      <c r="D438" s="14" t="s">
        <v>1370</v>
      </c>
      <c r="E438">
        <v>30.6</v>
      </c>
      <c r="H438" s="12">
        <f t="shared" si="6"/>
        <v>-6.5457216654643671E-2</v>
      </c>
    </row>
    <row r="439" spans="1:8" x14ac:dyDescent="0.25">
      <c r="A439" t="s">
        <v>727</v>
      </c>
      <c r="B439" t="s">
        <v>152</v>
      </c>
      <c r="D439" s="14">
        <v>44834</v>
      </c>
      <c r="E439">
        <v>30.59</v>
      </c>
      <c r="H439" s="12">
        <f t="shared" si="6"/>
        <v>-3.2685079552299937E-4</v>
      </c>
    </row>
    <row r="440" spans="1:8" x14ac:dyDescent="0.25">
      <c r="A440" t="s">
        <v>728</v>
      </c>
      <c r="B440" t="s">
        <v>729</v>
      </c>
      <c r="D440" s="14">
        <v>44833</v>
      </c>
      <c r="E440">
        <v>30.46</v>
      </c>
      <c r="H440" s="12">
        <f t="shared" si="6"/>
        <v>-4.2588106957963381E-3</v>
      </c>
    </row>
    <row r="441" spans="1:8" x14ac:dyDescent="0.25">
      <c r="A441" t="s">
        <v>731</v>
      </c>
      <c r="B441" t="s">
        <v>125</v>
      </c>
      <c r="D441" s="14">
        <v>44832</v>
      </c>
      <c r="E441">
        <v>31.98</v>
      </c>
      <c r="H441" s="12">
        <f t="shared" si="6"/>
        <v>4.8696359938792462E-2</v>
      </c>
    </row>
    <row r="442" spans="1:8" x14ac:dyDescent="0.25">
      <c r="A442" t="s">
        <v>732</v>
      </c>
      <c r="B442" t="s">
        <v>178</v>
      </c>
      <c r="D442" s="14">
        <v>44831</v>
      </c>
      <c r="E442">
        <v>30.76</v>
      </c>
      <c r="H442" s="12">
        <f t="shared" si="6"/>
        <v>-3.889556276836495E-2</v>
      </c>
    </row>
    <row r="443" spans="1:8" x14ac:dyDescent="0.25">
      <c r="A443" t="s">
        <v>733</v>
      </c>
      <c r="B443" t="s">
        <v>734</v>
      </c>
      <c r="D443" s="14">
        <v>44830</v>
      </c>
      <c r="E443">
        <v>31.02</v>
      </c>
      <c r="H443" s="12">
        <f t="shared" si="6"/>
        <v>8.4170131109494502E-3</v>
      </c>
    </row>
    <row r="444" spans="1:8" x14ac:dyDescent="0.25">
      <c r="A444" t="s">
        <v>735</v>
      </c>
      <c r="B444" t="s">
        <v>736</v>
      </c>
      <c r="D444" s="14">
        <v>44827</v>
      </c>
      <c r="E444">
        <v>30.77</v>
      </c>
      <c r="H444" s="12">
        <f t="shared" si="6"/>
        <v>-8.0919684144422806E-3</v>
      </c>
    </row>
    <row r="445" spans="1:8" x14ac:dyDescent="0.25">
      <c r="A445" t="s">
        <v>737</v>
      </c>
      <c r="B445" t="s">
        <v>730</v>
      </c>
      <c r="D445" s="14">
        <v>44826</v>
      </c>
      <c r="E445">
        <v>29.93</v>
      </c>
      <c r="H445" s="12">
        <f t="shared" si="6"/>
        <v>-2.7678867469342869E-2</v>
      </c>
    </row>
    <row r="446" spans="1:8" x14ac:dyDescent="0.25">
      <c r="A446" t="s">
        <v>738</v>
      </c>
      <c r="B446" t="s">
        <v>126</v>
      </c>
      <c r="D446" s="14">
        <v>44825</v>
      </c>
      <c r="E446">
        <v>31.57</v>
      </c>
      <c r="H446" s="12">
        <f t="shared" si="6"/>
        <v>5.3345980705292714E-2</v>
      </c>
    </row>
    <row r="447" spans="1:8" x14ac:dyDescent="0.25">
      <c r="A447" t="s">
        <v>739</v>
      </c>
      <c r="B447" t="s">
        <v>676</v>
      </c>
      <c r="D447" s="14">
        <v>44824</v>
      </c>
      <c r="E447">
        <v>31.13</v>
      </c>
      <c r="H447" s="12">
        <f t="shared" si="6"/>
        <v>-1.4035318116383481E-2</v>
      </c>
    </row>
    <row r="448" spans="1:8" x14ac:dyDescent="0.25">
      <c r="A448" t="s">
        <v>740</v>
      </c>
      <c r="B448" t="s">
        <v>678</v>
      </c>
      <c r="D448" s="14">
        <v>44823</v>
      </c>
      <c r="E448">
        <v>32.32</v>
      </c>
      <c r="H448" s="12">
        <f t="shared" si="6"/>
        <v>3.751424919937784E-2</v>
      </c>
    </row>
    <row r="449" spans="1:8" x14ac:dyDescent="0.25">
      <c r="A449" t="s">
        <v>741</v>
      </c>
      <c r="B449" t="s">
        <v>150</v>
      </c>
      <c r="D449" s="14">
        <v>44820</v>
      </c>
      <c r="E449">
        <v>32.409999999999997</v>
      </c>
      <c r="H449" s="12">
        <f t="shared" si="6"/>
        <v>2.7807835005612454E-3</v>
      </c>
    </row>
    <row r="450" spans="1:8" x14ac:dyDescent="0.25">
      <c r="A450" t="s">
        <v>743</v>
      </c>
      <c r="B450" t="s">
        <v>571</v>
      </c>
      <c r="D450" s="14">
        <v>44819</v>
      </c>
      <c r="E450">
        <v>34.29</v>
      </c>
      <c r="H450" s="12">
        <f t="shared" si="6"/>
        <v>5.6386749321372991E-2</v>
      </c>
    </row>
    <row r="451" spans="1:8" x14ac:dyDescent="0.25">
      <c r="A451" t="s">
        <v>744</v>
      </c>
      <c r="B451" t="s">
        <v>566</v>
      </c>
      <c r="D451" s="14">
        <v>44818</v>
      </c>
      <c r="E451">
        <v>34.64</v>
      </c>
      <c r="H451" s="12">
        <f t="shared" si="6"/>
        <v>1.0155317219405402E-2</v>
      </c>
    </row>
    <row r="452" spans="1:8" x14ac:dyDescent="0.25">
      <c r="A452" t="s">
        <v>745</v>
      </c>
      <c r="B452" t="s">
        <v>173</v>
      </c>
      <c r="D452" s="14">
        <v>44817</v>
      </c>
      <c r="E452">
        <v>34.979999999999997</v>
      </c>
      <c r="H452" s="12">
        <f t="shared" ref="H452:H515" si="7">LN(E452/E451)</f>
        <v>9.767385896221439E-3</v>
      </c>
    </row>
    <row r="453" spans="1:8" x14ac:dyDescent="0.25">
      <c r="A453" s="11">
        <v>44904</v>
      </c>
      <c r="B453" t="s">
        <v>746</v>
      </c>
      <c r="D453" s="14" t="s">
        <v>1371</v>
      </c>
      <c r="E453">
        <v>37.159999999999997</v>
      </c>
      <c r="H453" s="12">
        <f t="shared" si="7"/>
        <v>6.045644435518184E-2</v>
      </c>
    </row>
    <row r="454" spans="1:8" x14ac:dyDescent="0.25">
      <c r="A454" s="11">
        <v>44813</v>
      </c>
      <c r="B454" t="s">
        <v>747</v>
      </c>
      <c r="D454" s="14" t="s">
        <v>1372</v>
      </c>
      <c r="E454">
        <v>36.67</v>
      </c>
      <c r="H454" s="12">
        <f t="shared" si="7"/>
        <v>-1.327393186240303E-2</v>
      </c>
    </row>
    <row r="455" spans="1:8" x14ac:dyDescent="0.25">
      <c r="A455" s="11">
        <v>44782</v>
      </c>
      <c r="B455" t="s">
        <v>748</v>
      </c>
      <c r="D455" s="14" t="s">
        <v>1373</v>
      </c>
      <c r="E455">
        <v>34.380000000000003</v>
      </c>
      <c r="H455" s="12">
        <f t="shared" si="7"/>
        <v>-6.4483982128531472E-2</v>
      </c>
    </row>
    <row r="456" spans="1:8" x14ac:dyDescent="0.25">
      <c r="A456" s="11">
        <v>44751</v>
      </c>
      <c r="B456" t="s">
        <v>167</v>
      </c>
      <c r="D456" s="14" t="s">
        <v>1374</v>
      </c>
      <c r="E456">
        <v>34.450000000000003</v>
      </c>
      <c r="H456" s="12">
        <f t="shared" si="7"/>
        <v>2.0339975049644713E-3</v>
      </c>
    </row>
    <row r="457" spans="1:8" x14ac:dyDescent="0.25">
      <c r="A457" s="11">
        <v>44721</v>
      </c>
      <c r="B457" t="s">
        <v>655</v>
      </c>
      <c r="D457" s="14" t="s">
        <v>1375</v>
      </c>
      <c r="E457">
        <v>33.5</v>
      </c>
      <c r="H457" s="12">
        <f t="shared" si="7"/>
        <v>-2.7963558628646953E-2</v>
      </c>
    </row>
    <row r="458" spans="1:8" x14ac:dyDescent="0.25">
      <c r="A458" s="11">
        <v>44601</v>
      </c>
      <c r="B458" t="s">
        <v>749</v>
      </c>
      <c r="D458" s="14" t="s">
        <v>1376</v>
      </c>
      <c r="E458">
        <v>33.92</v>
      </c>
      <c r="H458" s="12">
        <f t="shared" si="7"/>
        <v>1.2459372092681678E-2</v>
      </c>
    </row>
    <row r="459" spans="1:8" x14ac:dyDescent="0.25">
      <c r="A459" s="11">
        <v>44570</v>
      </c>
      <c r="B459" t="s">
        <v>568</v>
      </c>
      <c r="D459" s="14" t="s">
        <v>1377</v>
      </c>
      <c r="E459">
        <v>34.26</v>
      </c>
      <c r="H459" s="12">
        <f t="shared" si="7"/>
        <v>9.9736819722713935E-3</v>
      </c>
    </row>
    <row r="460" spans="1:8" x14ac:dyDescent="0.25">
      <c r="A460" t="s">
        <v>750</v>
      </c>
      <c r="B460" t="s">
        <v>593</v>
      </c>
      <c r="D460" s="14">
        <v>44804</v>
      </c>
      <c r="E460">
        <v>34.58</v>
      </c>
      <c r="H460" s="12">
        <f t="shared" si="7"/>
        <v>9.2969873591707032E-3</v>
      </c>
    </row>
    <row r="461" spans="1:8" x14ac:dyDescent="0.25">
      <c r="A461" t="s">
        <v>751</v>
      </c>
      <c r="B461" t="s">
        <v>578</v>
      </c>
      <c r="D461" s="14">
        <v>44803</v>
      </c>
      <c r="E461">
        <v>35.04</v>
      </c>
      <c r="H461" s="12">
        <f t="shared" si="7"/>
        <v>1.3214785813046293E-2</v>
      </c>
    </row>
    <row r="462" spans="1:8" x14ac:dyDescent="0.25">
      <c r="A462" t="s">
        <v>752</v>
      </c>
      <c r="B462" t="s">
        <v>635</v>
      </c>
      <c r="D462" s="14">
        <v>44802</v>
      </c>
      <c r="E462">
        <v>35.32</v>
      </c>
      <c r="H462" s="12">
        <f t="shared" si="7"/>
        <v>7.9591096675686434E-3</v>
      </c>
    </row>
    <row r="463" spans="1:8" x14ac:dyDescent="0.25">
      <c r="A463" t="s">
        <v>753</v>
      </c>
      <c r="B463" t="s">
        <v>754</v>
      </c>
      <c r="D463" s="14">
        <v>44799</v>
      </c>
      <c r="E463">
        <v>36.119999999999997</v>
      </c>
      <c r="H463" s="12">
        <f t="shared" si="7"/>
        <v>2.2397352813025368E-2</v>
      </c>
    </row>
    <row r="464" spans="1:8" x14ac:dyDescent="0.25">
      <c r="A464" t="s">
        <v>755</v>
      </c>
      <c r="B464" t="s">
        <v>700</v>
      </c>
      <c r="D464" s="14">
        <v>44798</v>
      </c>
      <c r="E464">
        <v>38.99</v>
      </c>
      <c r="H464" s="12">
        <f t="shared" si="7"/>
        <v>7.6458474445721417E-2</v>
      </c>
    </row>
    <row r="465" spans="1:8" x14ac:dyDescent="0.25">
      <c r="A465" t="s">
        <v>756</v>
      </c>
      <c r="B465" t="s">
        <v>757</v>
      </c>
      <c r="D465" s="14">
        <v>44797</v>
      </c>
      <c r="E465">
        <v>37.31</v>
      </c>
      <c r="H465" s="12">
        <f t="shared" si="7"/>
        <v>-4.4043815761439439E-2</v>
      </c>
    </row>
    <row r="466" spans="1:8" x14ac:dyDescent="0.25">
      <c r="A466" t="s">
        <v>758</v>
      </c>
      <c r="B466" t="s">
        <v>759</v>
      </c>
      <c r="D466" s="14">
        <v>44796</v>
      </c>
      <c r="E466">
        <v>35.44</v>
      </c>
      <c r="H466" s="12">
        <f t="shared" si="7"/>
        <v>-5.1420261496186448E-2</v>
      </c>
    </row>
    <row r="467" spans="1:8" x14ac:dyDescent="0.25">
      <c r="A467" t="s">
        <v>760</v>
      </c>
      <c r="B467" t="s">
        <v>536</v>
      </c>
      <c r="D467" s="14">
        <v>44795</v>
      </c>
      <c r="E467">
        <v>35.56</v>
      </c>
      <c r="H467" s="12">
        <f t="shared" si="7"/>
        <v>3.3802849088236911E-3</v>
      </c>
    </row>
    <row r="468" spans="1:8" x14ac:dyDescent="0.25">
      <c r="A468" t="s">
        <v>761</v>
      </c>
      <c r="B468" t="s">
        <v>701</v>
      </c>
      <c r="D468" s="14">
        <v>44792</v>
      </c>
      <c r="E468">
        <v>36.299999999999997</v>
      </c>
      <c r="H468" s="12">
        <f t="shared" si="7"/>
        <v>2.0596330625101199E-2</v>
      </c>
    </row>
    <row r="469" spans="1:8" x14ac:dyDescent="0.25">
      <c r="A469" t="s">
        <v>762</v>
      </c>
      <c r="B469" t="s">
        <v>763</v>
      </c>
      <c r="D469" s="14">
        <v>44791</v>
      </c>
      <c r="E469">
        <v>39.700000000000003</v>
      </c>
      <c r="H469" s="12">
        <f t="shared" si="7"/>
        <v>8.953344642233968E-2</v>
      </c>
    </row>
    <row r="470" spans="1:8" x14ac:dyDescent="0.25">
      <c r="A470" t="s">
        <v>764</v>
      </c>
      <c r="B470" t="s">
        <v>765</v>
      </c>
      <c r="D470" s="14">
        <v>44790</v>
      </c>
      <c r="E470">
        <v>38.97</v>
      </c>
      <c r="H470" s="12">
        <f t="shared" si="7"/>
        <v>-1.8559068342526935E-2</v>
      </c>
    </row>
    <row r="471" spans="1:8" x14ac:dyDescent="0.25">
      <c r="A471" t="s">
        <v>766</v>
      </c>
      <c r="B471" t="s">
        <v>767</v>
      </c>
      <c r="D471" s="14">
        <v>44789</v>
      </c>
      <c r="E471">
        <v>41.8</v>
      </c>
      <c r="H471" s="12">
        <f t="shared" si="7"/>
        <v>7.0104220180092769E-2</v>
      </c>
    </row>
    <row r="472" spans="1:8" x14ac:dyDescent="0.25">
      <c r="A472" t="s">
        <v>769</v>
      </c>
      <c r="B472" t="s">
        <v>770</v>
      </c>
      <c r="D472" s="14">
        <v>44788</v>
      </c>
      <c r="E472">
        <v>41.88</v>
      </c>
      <c r="H472" s="12">
        <f t="shared" si="7"/>
        <v>1.9120464716256631E-3</v>
      </c>
    </row>
    <row r="473" spans="1:8" x14ac:dyDescent="0.25">
      <c r="A473" s="11">
        <v>44903</v>
      </c>
      <c r="B473" t="s">
        <v>771</v>
      </c>
      <c r="D473" s="14" t="s">
        <v>1378</v>
      </c>
      <c r="E473">
        <v>42.6</v>
      </c>
      <c r="H473" s="12">
        <f t="shared" si="7"/>
        <v>1.70458672729886E-2</v>
      </c>
    </row>
    <row r="474" spans="1:8" x14ac:dyDescent="0.25">
      <c r="A474" s="11">
        <v>44873</v>
      </c>
      <c r="B474" t="s">
        <v>772</v>
      </c>
      <c r="D474" s="14" t="s">
        <v>1379</v>
      </c>
      <c r="E474">
        <v>40.869999999999997</v>
      </c>
      <c r="H474" s="12">
        <f t="shared" si="7"/>
        <v>-4.1457955699138932E-2</v>
      </c>
    </row>
    <row r="475" spans="1:8" x14ac:dyDescent="0.25">
      <c r="A475" s="11">
        <v>44842</v>
      </c>
      <c r="B475" t="s">
        <v>773</v>
      </c>
      <c r="D475" s="14" t="s">
        <v>1380</v>
      </c>
      <c r="E475">
        <v>41.82</v>
      </c>
      <c r="H475" s="12">
        <f t="shared" si="7"/>
        <v>2.2978396424301554E-2</v>
      </c>
    </row>
    <row r="476" spans="1:8" x14ac:dyDescent="0.25">
      <c r="A476" s="11">
        <v>44812</v>
      </c>
      <c r="B476" t="s">
        <v>774</v>
      </c>
      <c r="D476" s="14" t="s">
        <v>1381</v>
      </c>
      <c r="E476">
        <v>39.36</v>
      </c>
      <c r="H476" s="12">
        <f t="shared" si="7"/>
        <v>-6.0624621816434854E-2</v>
      </c>
    </row>
    <row r="477" spans="1:8" x14ac:dyDescent="0.25">
      <c r="A477" s="11">
        <v>44781</v>
      </c>
      <c r="B477" t="s">
        <v>775</v>
      </c>
      <c r="D477" s="14" t="s">
        <v>1382</v>
      </c>
      <c r="E477">
        <v>42.58</v>
      </c>
      <c r="H477" s="12">
        <f t="shared" si="7"/>
        <v>7.8634587281280713E-2</v>
      </c>
    </row>
    <row r="478" spans="1:8" x14ac:dyDescent="0.25">
      <c r="A478" s="11">
        <v>44689</v>
      </c>
      <c r="B478" t="s">
        <v>776</v>
      </c>
      <c r="D478" s="14" t="s">
        <v>1383</v>
      </c>
      <c r="E478">
        <v>40.049999999999997</v>
      </c>
      <c r="H478" s="12">
        <f t="shared" si="7"/>
        <v>-6.1255985950965271E-2</v>
      </c>
    </row>
    <row r="479" spans="1:8" x14ac:dyDescent="0.25">
      <c r="A479" s="11">
        <v>44659</v>
      </c>
      <c r="B479" t="s">
        <v>777</v>
      </c>
      <c r="D479" s="14" t="s">
        <v>1384</v>
      </c>
      <c r="E479">
        <v>40.24</v>
      </c>
      <c r="H479" s="12">
        <f t="shared" si="7"/>
        <v>4.7328522771156387E-3</v>
      </c>
    </row>
    <row r="480" spans="1:8" x14ac:dyDescent="0.25">
      <c r="A480" s="11">
        <v>44628</v>
      </c>
      <c r="B480" t="s">
        <v>778</v>
      </c>
      <c r="D480" s="14" t="s">
        <v>1385</v>
      </c>
      <c r="E480">
        <v>37.07</v>
      </c>
      <c r="H480" s="12">
        <f t="shared" si="7"/>
        <v>-8.2053508628842864E-2</v>
      </c>
    </row>
    <row r="481" spans="1:8" x14ac:dyDescent="0.25">
      <c r="A481" s="11">
        <v>44600</v>
      </c>
      <c r="B481" t="s">
        <v>686</v>
      </c>
      <c r="D481" s="14" t="s">
        <v>1386</v>
      </c>
      <c r="E481">
        <v>34.700000000000003</v>
      </c>
      <c r="H481" s="12">
        <f t="shared" si="7"/>
        <v>-6.6068330209827261E-2</v>
      </c>
    </row>
    <row r="482" spans="1:8" x14ac:dyDescent="0.25">
      <c r="A482" s="11">
        <v>44569</v>
      </c>
      <c r="B482" t="s">
        <v>742</v>
      </c>
      <c r="D482" s="14" t="s">
        <v>1387</v>
      </c>
      <c r="E482">
        <v>32.35</v>
      </c>
      <c r="H482" s="12">
        <f t="shared" si="7"/>
        <v>-7.0125666005904017E-2</v>
      </c>
    </row>
    <row r="483" spans="1:8" x14ac:dyDescent="0.25">
      <c r="A483" t="s">
        <v>780</v>
      </c>
      <c r="B483" t="s">
        <v>779</v>
      </c>
      <c r="D483" s="14">
        <v>44771</v>
      </c>
      <c r="E483">
        <v>32.08</v>
      </c>
      <c r="H483" s="12">
        <f t="shared" si="7"/>
        <v>-8.3812379485959602E-3</v>
      </c>
    </row>
    <row r="484" spans="1:8" x14ac:dyDescent="0.25">
      <c r="A484" t="s">
        <v>781</v>
      </c>
      <c r="B484" t="s">
        <v>150</v>
      </c>
      <c r="D484" s="14">
        <v>44770</v>
      </c>
      <c r="E484">
        <v>32.409999999999997</v>
      </c>
      <c r="H484" s="12">
        <f t="shared" si="7"/>
        <v>1.0234234155142304E-2</v>
      </c>
    </row>
    <row r="485" spans="1:8" x14ac:dyDescent="0.25">
      <c r="A485" t="s">
        <v>782</v>
      </c>
      <c r="B485" t="s">
        <v>783</v>
      </c>
      <c r="D485" s="14">
        <v>44769</v>
      </c>
      <c r="E485">
        <v>34.51</v>
      </c>
      <c r="H485" s="12">
        <f t="shared" si="7"/>
        <v>6.2782119956456189E-2</v>
      </c>
    </row>
    <row r="486" spans="1:8" x14ac:dyDescent="0.25">
      <c r="A486" t="s">
        <v>784</v>
      </c>
      <c r="B486" t="s">
        <v>175</v>
      </c>
      <c r="D486" s="14">
        <v>44768</v>
      </c>
      <c r="E486">
        <v>32.83</v>
      </c>
      <c r="H486" s="12">
        <f t="shared" si="7"/>
        <v>-4.9906405596410741E-2</v>
      </c>
    </row>
    <row r="487" spans="1:8" x14ac:dyDescent="0.25">
      <c r="A487" t="s">
        <v>785</v>
      </c>
      <c r="B487" t="s">
        <v>786</v>
      </c>
      <c r="D487" s="14">
        <v>44767</v>
      </c>
      <c r="E487">
        <v>36.42</v>
      </c>
      <c r="H487" s="12">
        <f t="shared" si="7"/>
        <v>0.10377534278596061</v>
      </c>
    </row>
    <row r="488" spans="1:8" x14ac:dyDescent="0.25">
      <c r="A488" t="s">
        <v>787</v>
      </c>
      <c r="B488" t="s">
        <v>788</v>
      </c>
      <c r="D488" s="14">
        <v>44764</v>
      </c>
      <c r="E488">
        <v>37.04</v>
      </c>
      <c r="H488" s="12">
        <f t="shared" si="7"/>
        <v>1.6880335478516743E-2</v>
      </c>
    </row>
    <row r="489" spans="1:8" x14ac:dyDescent="0.25">
      <c r="A489" t="s">
        <v>789</v>
      </c>
      <c r="B489" t="s">
        <v>790</v>
      </c>
      <c r="D489" s="14">
        <v>44763</v>
      </c>
      <c r="E489">
        <v>39.97</v>
      </c>
      <c r="H489" s="12">
        <f t="shared" si="7"/>
        <v>7.613076294525345E-2</v>
      </c>
    </row>
    <row r="490" spans="1:8" x14ac:dyDescent="0.25">
      <c r="A490" t="s">
        <v>791</v>
      </c>
      <c r="B490" t="s">
        <v>792</v>
      </c>
      <c r="D490" s="14">
        <v>44762</v>
      </c>
      <c r="E490">
        <v>38</v>
      </c>
      <c r="H490" s="12">
        <f t="shared" si="7"/>
        <v>-5.0543012996846402E-2</v>
      </c>
    </row>
    <row r="491" spans="1:8" x14ac:dyDescent="0.25">
      <c r="A491" t="s">
        <v>793</v>
      </c>
      <c r="B491" t="s">
        <v>646</v>
      </c>
      <c r="D491" s="14">
        <v>44761</v>
      </c>
      <c r="E491">
        <v>34.04</v>
      </c>
      <c r="H491" s="12">
        <f t="shared" si="7"/>
        <v>-0.11004985602121245</v>
      </c>
    </row>
    <row r="492" spans="1:8" x14ac:dyDescent="0.25">
      <c r="A492" t="s">
        <v>794</v>
      </c>
      <c r="B492" t="s">
        <v>795</v>
      </c>
      <c r="D492" s="14">
        <v>44760</v>
      </c>
      <c r="E492">
        <v>31.66</v>
      </c>
      <c r="H492" s="12">
        <f t="shared" si="7"/>
        <v>-7.2482249252307285E-2</v>
      </c>
    </row>
    <row r="493" spans="1:8" x14ac:dyDescent="0.25">
      <c r="A493" t="s">
        <v>796</v>
      </c>
      <c r="B493" t="s">
        <v>797</v>
      </c>
      <c r="D493" s="14">
        <v>44757</v>
      </c>
      <c r="E493">
        <v>31.17</v>
      </c>
      <c r="H493" s="12">
        <f t="shared" si="7"/>
        <v>-1.5597960673620353E-2</v>
      </c>
    </row>
    <row r="494" spans="1:8" x14ac:dyDescent="0.25">
      <c r="A494" t="s">
        <v>798</v>
      </c>
      <c r="B494" t="s">
        <v>799</v>
      </c>
      <c r="D494" s="14">
        <v>44756</v>
      </c>
      <c r="E494">
        <v>31.34</v>
      </c>
      <c r="H494" s="12">
        <f t="shared" si="7"/>
        <v>5.4391431486289967E-3</v>
      </c>
    </row>
    <row r="495" spans="1:8" x14ac:dyDescent="0.25">
      <c r="A495" t="s">
        <v>800</v>
      </c>
      <c r="B495" t="s">
        <v>157</v>
      </c>
      <c r="D495" s="14">
        <v>44755</v>
      </c>
      <c r="E495">
        <v>32.97</v>
      </c>
      <c r="H495" s="12">
        <f t="shared" si="7"/>
        <v>5.0702820155764924E-2</v>
      </c>
    </row>
    <row r="496" spans="1:8" x14ac:dyDescent="0.25">
      <c r="A496" s="11">
        <v>44902</v>
      </c>
      <c r="B496" t="s">
        <v>160</v>
      </c>
      <c r="D496" s="14" t="s">
        <v>1388</v>
      </c>
      <c r="E496">
        <v>34.44</v>
      </c>
      <c r="H496" s="12">
        <f t="shared" si="7"/>
        <v>4.3620622475890353E-2</v>
      </c>
    </row>
    <row r="497" spans="1:8" x14ac:dyDescent="0.25">
      <c r="A497" s="11">
        <v>44872</v>
      </c>
      <c r="B497" t="s">
        <v>644</v>
      </c>
      <c r="D497" s="14" t="s">
        <v>1389</v>
      </c>
      <c r="E497">
        <v>35.54</v>
      </c>
      <c r="H497" s="12">
        <f t="shared" si="7"/>
        <v>3.1440143166975291E-2</v>
      </c>
    </row>
    <row r="498" spans="1:8" x14ac:dyDescent="0.25">
      <c r="A498" s="11">
        <v>44780</v>
      </c>
      <c r="B498" t="s">
        <v>801</v>
      </c>
      <c r="D498" s="14" t="s">
        <v>1390</v>
      </c>
      <c r="E498">
        <v>39.24</v>
      </c>
      <c r="H498" s="12">
        <f t="shared" si="7"/>
        <v>9.9037811970657141E-2</v>
      </c>
    </row>
    <row r="499" spans="1:8" x14ac:dyDescent="0.25">
      <c r="A499" s="11">
        <v>44749</v>
      </c>
      <c r="B499" t="s">
        <v>802</v>
      </c>
      <c r="D499" s="14" t="s">
        <v>1391</v>
      </c>
      <c r="E499">
        <v>39.42</v>
      </c>
      <c r="H499" s="12">
        <f t="shared" si="7"/>
        <v>4.5766670274118935E-3</v>
      </c>
    </row>
    <row r="500" spans="1:8" x14ac:dyDescent="0.25">
      <c r="A500" s="11">
        <v>44719</v>
      </c>
      <c r="B500" t="s">
        <v>803</v>
      </c>
      <c r="D500" s="14" t="s">
        <v>1392</v>
      </c>
      <c r="E500">
        <v>36.659999999999997</v>
      </c>
      <c r="H500" s="12">
        <f t="shared" si="7"/>
        <v>-7.2587059313015304E-2</v>
      </c>
    </row>
    <row r="501" spans="1:8" x14ac:dyDescent="0.25">
      <c r="A501" s="11">
        <v>44688</v>
      </c>
      <c r="B501" t="s">
        <v>804</v>
      </c>
      <c r="D501" s="14" t="s">
        <v>1393</v>
      </c>
      <c r="E501">
        <v>38.479999999999997</v>
      </c>
      <c r="H501" s="12">
        <f t="shared" si="7"/>
        <v>4.8452383385946748E-2</v>
      </c>
    </row>
    <row r="502" spans="1:8" x14ac:dyDescent="0.25">
      <c r="A502" s="11">
        <v>44568</v>
      </c>
      <c r="B502" t="s">
        <v>166</v>
      </c>
      <c r="D502" s="14" t="s">
        <v>1394</v>
      </c>
      <c r="E502">
        <v>34.93</v>
      </c>
      <c r="H502" s="12">
        <f t="shared" si="7"/>
        <v>-9.6792566978765121E-2</v>
      </c>
    </row>
    <row r="503" spans="1:8" x14ac:dyDescent="0.25">
      <c r="A503" t="s">
        <v>805</v>
      </c>
      <c r="B503" t="s">
        <v>565</v>
      </c>
      <c r="D503" s="14">
        <v>44742</v>
      </c>
      <c r="E503">
        <v>34.39</v>
      </c>
      <c r="H503" s="12">
        <f t="shared" si="7"/>
        <v>-1.5580234374565764E-2</v>
      </c>
    </row>
    <row r="504" spans="1:8" x14ac:dyDescent="0.25">
      <c r="A504" t="s">
        <v>806</v>
      </c>
      <c r="B504" t="s">
        <v>807</v>
      </c>
      <c r="D504" s="14">
        <v>44741</v>
      </c>
      <c r="E504">
        <v>36.15</v>
      </c>
      <c r="H504" s="12">
        <f t="shared" si="7"/>
        <v>4.991112416059882E-2</v>
      </c>
    </row>
    <row r="505" spans="1:8" x14ac:dyDescent="0.25">
      <c r="A505" t="s">
        <v>808</v>
      </c>
      <c r="B505" t="s">
        <v>552</v>
      </c>
      <c r="D505" s="14">
        <v>44740</v>
      </c>
      <c r="E505">
        <v>36.32</v>
      </c>
      <c r="H505" s="12">
        <f t="shared" si="7"/>
        <v>4.6916051283188345E-3</v>
      </c>
    </row>
    <row r="506" spans="1:8" x14ac:dyDescent="0.25">
      <c r="A506" t="s">
        <v>809</v>
      </c>
      <c r="B506" t="s">
        <v>810</v>
      </c>
      <c r="D506" s="14">
        <v>44739</v>
      </c>
      <c r="E506">
        <v>39.56</v>
      </c>
      <c r="H506" s="12">
        <f t="shared" si="7"/>
        <v>8.5449953021418792E-2</v>
      </c>
    </row>
    <row r="507" spans="1:8" x14ac:dyDescent="0.25">
      <c r="A507" t="s">
        <v>811</v>
      </c>
      <c r="B507" t="s">
        <v>812</v>
      </c>
      <c r="D507" s="14">
        <v>44736</v>
      </c>
      <c r="E507">
        <v>39.47</v>
      </c>
      <c r="H507" s="12">
        <f t="shared" si="7"/>
        <v>-2.2776170797557602E-3</v>
      </c>
    </row>
    <row r="508" spans="1:8" x14ac:dyDescent="0.25">
      <c r="A508" t="s">
        <v>813</v>
      </c>
      <c r="B508" t="s">
        <v>814</v>
      </c>
      <c r="D508" s="14">
        <v>44735</v>
      </c>
      <c r="E508">
        <v>37.5</v>
      </c>
      <c r="H508" s="12">
        <f t="shared" si="7"/>
        <v>-5.1199956698390531E-2</v>
      </c>
    </row>
    <row r="509" spans="1:8" x14ac:dyDescent="0.25">
      <c r="A509" t="s">
        <v>815</v>
      </c>
      <c r="B509" t="s">
        <v>587</v>
      </c>
      <c r="D509" s="14">
        <v>44734</v>
      </c>
      <c r="E509">
        <v>34.79</v>
      </c>
      <c r="H509" s="12">
        <f t="shared" si="7"/>
        <v>-7.5010943812514511E-2</v>
      </c>
    </row>
    <row r="510" spans="1:8" x14ac:dyDescent="0.25">
      <c r="A510" t="s">
        <v>816</v>
      </c>
      <c r="B510" t="s">
        <v>652</v>
      </c>
      <c r="D510" s="14">
        <v>44733</v>
      </c>
      <c r="E510">
        <v>33.28</v>
      </c>
      <c r="H510" s="12">
        <f t="shared" si="7"/>
        <v>-4.4373373210842768E-2</v>
      </c>
    </row>
    <row r="511" spans="1:8" x14ac:dyDescent="0.25">
      <c r="A511" t="s">
        <v>817</v>
      </c>
      <c r="B511" t="s">
        <v>652</v>
      </c>
      <c r="D511" s="14">
        <v>44729</v>
      </c>
      <c r="E511">
        <v>33.28</v>
      </c>
      <c r="H511" s="12">
        <f t="shared" si="7"/>
        <v>0</v>
      </c>
    </row>
    <row r="512" spans="1:8" x14ac:dyDescent="0.25">
      <c r="A512" t="s">
        <v>818</v>
      </c>
      <c r="B512" t="s">
        <v>161</v>
      </c>
      <c r="D512" s="14">
        <v>44728</v>
      </c>
      <c r="E512">
        <v>32.64</v>
      </c>
      <c r="H512" s="12">
        <f t="shared" si="7"/>
        <v>-1.9418085857101627E-2</v>
      </c>
    </row>
    <row r="513" spans="1:8" x14ac:dyDescent="0.25">
      <c r="A513" t="s">
        <v>819</v>
      </c>
      <c r="B513" t="s">
        <v>820</v>
      </c>
      <c r="D513" s="14">
        <v>44727</v>
      </c>
      <c r="E513">
        <v>35.909999999999997</v>
      </c>
      <c r="H513" s="12">
        <f t="shared" si="7"/>
        <v>9.5477278142085134E-2</v>
      </c>
    </row>
    <row r="514" spans="1:8" x14ac:dyDescent="0.25">
      <c r="A514" t="s">
        <v>821</v>
      </c>
      <c r="B514" t="s">
        <v>127</v>
      </c>
      <c r="D514" s="14">
        <v>44726</v>
      </c>
      <c r="E514">
        <v>33.76</v>
      </c>
      <c r="H514" s="12">
        <f t="shared" si="7"/>
        <v>-6.1739138510235041E-2</v>
      </c>
    </row>
    <row r="515" spans="1:8" x14ac:dyDescent="0.25">
      <c r="A515" t="s">
        <v>822</v>
      </c>
      <c r="B515" t="s">
        <v>591</v>
      </c>
      <c r="D515" s="14">
        <v>44725</v>
      </c>
      <c r="E515">
        <v>34.11</v>
      </c>
      <c r="H515" s="12">
        <f t="shared" si="7"/>
        <v>1.0313926702798014E-2</v>
      </c>
    </row>
    <row r="516" spans="1:8" x14ac:dyDescent="0.25">
      <c r="A516" s="11">
        <v>44840</v>
      </c>
      <c r="B516" t="s">
        <v>823</v>
      </c>
      <c r="D516" s="14" t="s">
        <v>1395</v>
      </c>
      <c r="E516">
        <v>37.9</v>
      </c>
      <c r="H516" s="12">
        <f t="shared" ref="H516:H579" si="8">LN(E516/E515)</f>
        <v>0.10536051565782635</v>
      </c>
    </row>
    <row r="517" spans="1:8" x14ac:dyDescent="0.25">
      <c r="A517" s="11">
        <v>44810</v>
      </c>
      <c r="B517" t="s">
        <v>824</v>
      </c>
      <c r="D517" s="14" t="s">
        <v>1396</v>
      </c>
      <c r="E517">
        <v>40.43</v>
      </c>
      <c r="H517" s="12">
        <f t="shared" si="8"/>
        <v>6.4620971564298954E-2</v>
      </c>
    </row>
    <row r="518" spans="1:8" x14ac:dyDescent="0.25">
      <c r="A518" s="11">
        <v>44779</v>
      </c>
      <c r="B518" t="s">
        <v>825</v>
      </c>
      <c r="D518" s="14" t="s">
        <v>1397</v>
      </c>
      <c r="E518">
        <v>41.81</v>
      </c>
      <c r="H518" s="12">
        <f t="shared" si="8"/>
        <v>3.3563461715794274E-2</v>
      </c>
    </row>
    <row r="519" spans="1:8" x14ac:dyDescent="0.25">
      <c r="A519" s="11">
        <v>44748</v>
      </c>
      <c r="B519" t="s">
        <v>826</v>
      </c>
      <c r="D519" s="14" t="s">
        <v>1398</v>
      </c>
      <c r="E519">
        <v>41.3</v>
      </c>
      <c r="H519" s="12">
        <f t="shared" si="8"/>
        <v>-1.22730454014867E-2</v>
      </c>
    </row>
    <row r="520" spans="1:8" x14ac:dyDescent="0.25">
      <c r="A520" s="11">
        <v>44718</v>
      </c>
      <c r="B520" t="s">
        <v>827</v>
      </c>
      <c r="D520" s="14" t="s">
        <v>1399</v>
      </c>
      <c r="E520">
        <v>41.75</v>
      </c>
      <c r="H520" s="12">
        <f t="shared" si="8"/>
        <v>1.083695132987742E-2</v>
      </c>
    </row>
    <row r="521" spans="1:8" x14ac:dyDescent="0.25">
      <c r="A521" s="11">
        <v>44626</v>
      </c>
      <c r="B521" t="s">
        <v>828</v>
      </c>
      <c r="D521" s="14" t="s">
        <v>1400</v>
      </c>
      <c r="E521">
        <v>41.83</v>
      </c>
      <c r="H521" s="12">
        <f t="shared" si="8"/>
        <v>1.9143341572425306E-3</v>
      </c>
    </row>
    <row r="522" spans="1:8" x14ac:dyDescent="0.25">
      <c r="A522" s="11">
        <v>44598</v>
      </c>
      <c r="B522" t="s">
        <v>829</v>
      </c>
      <c r="D522" s="14" t="s">
        <v>1401</v>
      </c>
      <c r="E522">
        <v>43.65</v>
      </c>
      <c r="H522" s="12">
        <f t="shared" si="8"/>
        <v>4.2589496831504065E-2</v>
      </c>
    </row>
    <row r="523" spans="1:8" x14ac:dyDescent="0.25">
      <c r="A523" s="11">
        <v>44567</v>
      </c>
      <c r="B523" t="s">
        <v>830</v>
      </c>
      <c r="D523" s="14" t="s">
        <v>1402</v>
      </c>
      <c r="E523">
        <v>40.32</v>
      </c>
      <c r="H523" s="12">
        <f t="shared" si="8"/>
        <v>-7.9355658522497985E-2</v>
      </c>
    </row>
    <row r="524" spans="1:8" x14ac:dyDescent="0.25">
      <c r="A524" t="s">
        <v>831</v>
      </c>
      <c r="B524" t="s">
        <v>832</v>
      </c>
      <c r="D524" s="14">
        <v>44712</v>
      </c>
      <c r="E524">
        <v>42.31</v>
      </c>
      <c r="H524" s="12">
        <f t="shared" si="8"/>
        <v>4.8175840968863029E-2</v>
      </c>
    </row>
    <row r="525" spans="1:8" x14ac:dyDescent="0.25">
      <c r="A525" t="s">
        <v>833</v>
      </c>
      <c r="B525" t="s">
        <v>834</v>
      </c>
      <c r="D525" s="14">
        <v>44708</v>
      </c>
      <c r="E525">
        <v>42.95</v>
      </c>
      <c r="H525" s="12">
        <f t="shared" si="8"/>
        <v>1.5013183698288347E-2</v>
      </c>
    </row>
    <row r="526" spans="1:8" x14ac:dyDescent="0.25">
      <c r="A526" t="s">
        <v>835</v>
      </c>
      <c r="B526" t="s">
        <v>768</v>
      </c>
      <c r="D526" s="14">
        <v>44707</v>
      </c>
      <c r="E526">
        <v>39.78</v>
      </c>
      <c r="H526" s="12">
        <f t="shared" si="8"/>
        <v>-7.6672375004438242E-2</v>
      </c>
    </row>
    <row r="527" spans="1:8" x14ac:dyDescent="0.25">
      <c r="A527" t="s">
        <v>836</v>
      </c>
      <c r="B527" t="s">
        <v>837</v>
      </c>
      <c r="D527" s="14">
        <v>44706</v>
      </c>
      <c r="E527">
        <v>37.200000000000003</v>
      </c>
      <c r="H527" s="12">
        <f t="shared" si="8"/>
        <v>-6.7055512146725255E-2</v>
      </c>
    </row>
    <row r="528" spans="1:8" x14ac:dyDescent="0.25">
      <c r="A528" t="s">
        <v>838</v>
      </c>
      <c r="B528" t="s">
        <v>839</v>
      </c>
      <c r="D528" s="14">
        <v>44705</v>
      </c>
      <c r="E528">
        <v>35.89</v>
      </c>
      <c r="H528" s="12">
        <f t="shared" si="8"/>
        <v>-3.5850056119585035E-2</v>
      </c>
    </row>
    <row r="529" spans="1:8" x14ac:dyDescent="0.25">
      <c r="A529" t="s">
        <v>840</v>
      </c>
      <c r="B529" t="s">
        <v>695</v>
      </c>
      <c r="D529" s="14">
        <v>44704</v>
      </c>
      <c r="E529">
        <v>38.56</v>
      </c>
      <c r="H529" s="12">
        <f t="shared" si="8"/>
        <v>7.1756764582829105E-2</v>
      </c>
    </row>
    <row r="530" spans="1:8" x14ac:dyDescent="0.25">
      <c r="A530" t="s">
        <v>841</v>
      </c>
      <c r="B530" t="s">
        <v>842</v>
      </c>
      <c r="D530" s="14">
        <v>44701</v>
      </c>
      <c r="E530">
        <v>38.93</v>
      </c>
      <c r="H530" s="12">
        <f t="shared" si="8"/>
        <v>9.5496918800194626E-3</v>
      </c>
    </row>
    <row r="531" spans="1:8" x14ac:dyDescent="0.25">
      <c r="A531" t="s">
        <v>843</v>
      </c>
      <c r="B531" t="s">
        <v>844</v>
      </c>
      <c r="D531" s="14">
        <v>44700</v>
      </c>
      <c r="E531">
        <v>39.659999999999997</v>
      </c>
      <c r="H531" s="12">
        <f t="shared" si="8"/>
        <v>1.8577961469285403E-2</v>
      </c>
    </row>
    <row r="532" spans="1:8" x14ac:dyDescent="0.25">
      <c r="A532" t="s">
        <v>845</v>
      </c>
      <c r="B532" t="s">
        <v>846</v>
      </c>
      <c r="D532" s="14">
        <v>44699</v>
      </c>
      <c r="E532">
        <v>37.6</v>
      </c>
      <c r="H532" s="12">
        <f t="shared" si="8"/>
        <v>-5.3339072695800918E-2</v>
      </c>
    </row>
    <row r="533" spans="1:8" x14ac:dyDescent="0.25">
      <c r="A533" t="s">
        <v>847</v>
      </c>
      <c r="B533" t="s">
        <v>848</v>
      </c>
      <c r="D533" s="14">
        <v>44698</v>
      </c>
      <c r="E533">
        <v>41.68</v>
      </c>
      <c r="H533" s="12">
        <f t="shared" si="8"/>
        <v>0.10301734704926253</v>
      </c>
    </row>
    <row r="534" spans="1:8" x14ac:dyDescent="0.25">
      <c r="A534" t="s">
        <v>849</v>
      </c>
      <c r="B534" t="s">
        <v>850</v>
      </c>
      <c r="D534" s="14">
        <v>44697</v>
      </c>
      <c r="E534">
        <v>37.049999999999997</v>
      </c>
      <c r="H534" s="12">
        <f t="shared" si="8"/>
        <v>-0.11775304570301572</v>
      </c>
    </row>
    <row r="535" spans="1:8" x14ac:dyDescent="0.25">
      <c r="A535" t="s">
        <v>851</v>
      </c>
      <c r="B535" t="s">
        <v>852</v>
      </c>
      <c r="D535" s="14">
        <v>44694</v>
      </c>
      <c r="E535">
        <v>38.42</v>
      </c>
      <c r="H535" s="12">
        <f t="shared" si="8"/>
        <v>3.6309805598314843E-2</v>
      </c>
    </row>
    <row r="536" spans="1:8" x14ac:dyDescent="0.25">
      <c r="A536" s="11">
        <v>44900</v>
      </c>
      <c r="B536" t="s">
        <v>155</v>
      </c>
      <c r="D536" s="14" t="s">
        <v>1403</v>
      </c>
      <c r="E536">
        <v>34.46</v>
      </c>
      <c r="H536" s="12">
        <f t="shared" si="8"/>
        <v>-0.10877892624062699</v>
      </c>
    </row>
    <row r="537" spans="1:8" x14ac:dyDescent="0.25">
      <c r="A537" s="11">
        <v>44870</v>
      </c>
      <c r="B537" t="s">
        <v>853</v>
      </c>
      <c r="D537" s="14" t="s">
        <v>1404</v>
      </c>
      <c r="E537">
        <v>30.39</v>
      </c>
      <c r="H537" s="12">
        <f t="shared" si="8"/>
        <v>-0.12568562417108189</v>
      </c>
    </row>
    <row r="538" spans="1:8" x14ac:dyDescent="0.25">
      <c r="A538" s="11">
        <v>44839</v>
      </c>
      <c r="B538" t="s">
        <v>772</v>
      </c>
      <c r="D538" s="14" t="s">
        <v>1405</v>
      </c>
      <c r="E538">
        <v>40.869999999999997</v>
      </c>
      <c r="H538" s="12">
        <f t="shared" si="8"/>
        <v>0.29628269064748419</v>
      </c>
    </row>
    <row r="539" spans="1:8" x14ac:dyDescent="0.25">
      <c r="A539" s="11">
        <v>44809</v>
      </c>
      <c r="B539" t="s">
        <v>854</v>
      </c>
      <c r="D539" s="14" t="s">
        <v>1406</v>
      </c>
      <c r="E539">
        <v>42.87</v>
      </c>
      <c r="H539" s="12">
        <f t="shared" si="8"/>
        <v>4.7775983033699773E-2</v>
      </c>
    </row>
    <row r="540" spans="1:8" x14ac:dyDescent="0.25">
      <c r="A540" s="11">
        <v>44717</v>
      </c>
      <c r="B540" t="s">
        <v>855</v>
      </c>
      <c r="D540" s="14" t="s">
        <v>1407</v>
      </c>
      <c r="E540">
        <v>47.05</v>
      </c>
      <c r="H540" s="12">
        <f t="shared" si="8"/>
        <v>9.3038585421502951E-2</v>
      </c>
    </row>
    <row r="541" spans="1:8" x14ac:dyDescent="0.25">
      <c r="A541" s="11">
        <v>44686</v>
      </c>
      <c r="B541" t="s">
        <v>856</v>
      </c>
      <c r="D541" s="14" t="s">
        <v>1408</v>
      </c>
      <c r="E541">
        <v>51.38</v>
      </c>
      <c r="H541" s="12">
        <f t="shared" si="8"/>
        <v>8.8038125650348922E-2</v>
      </c>
    </row>
    <row r="542" spans="1:8" x14ac:dyDescent="0.25">
      <c r="A542" s="11">
        <v>44656</v>
      </c>
      <c r="B542" t="s">
        <v>857</v>
      </c>
      <c r="D542" s="14" t="s">
        <v>1409</v>
      </c>
      <c r="E542">
        <v>58.13</v>
      </c>
      <c r="H542" s="12">
        <f t="shared" si="8"/>
        <v>0.12343289003152165</v>
      </c>
    </row>
    <row r="543" spans="1:8" x14ac:dyDescent="0.25">
      <c r="A543" s="11">
        <v>44625</v>
      </c>
      <c r="B543" t="s">
        <v>858</v>
      </c>
      <c r="D543" s="14" t="s">
        <v>1410</v>
      </c>
      <c r="E543">
        <v>54.88</v>
      </c>
      <c r="H543" s="12">
        <f t="shared" si="8"/>
        <v>-5.7532898295629402E-2</v>
      </c>
    </row>
    <row r="544" spans="1:8" x14ac:dyDescent="0.25">
      <c r="A544" s="11">
        <v>44597</v>
      </c>
      <c r="B544" t="s">
        <v>859</v>
      </c>
      <c r="D544" s="14" t="s">
        <v>1411</v>
      </c>
      <c r="E544">
        <v>56.27</v>
      </c>
      <c r="H544" s="12">
        <f t="shared" si="8"/>
        <v>2.5012550027557905E-2</v>
      </c>
    </row>
    <row r="545" spans="1:8" x14ac:dyDescent="0.25">
      <c r="A545" t="s">
        <v>860</v>
      </c>
      <c r="B545" t="s">
        <v>861</v>
      </c>
      <c r="D545" s="14">
        <v>44680</v>
      </c>
      <c r="E545">
        <v>53.25</v>
      </c>
      <c r="H545" s="12">
        <f t="shared" si="8"/>
        <v>-5.5163728855653141E-2</v>
      </c>
    </row>
    <row r="546" spans="1:8" x14ac:dyDescent="0.25">
      <c r="A546" t="s">
        <v>862</v>
      </c>
      <c r="B546" t="s">
        <v>863</v>
      </c>
      <c r="D546" s="14">
        <v>44679</v>
      </c>
      <c r="E546">
        <v>55.79</v>
      </c>
      <c r="H546" s="12">
        <f t="shared" si="8"/>
        <v>4.6596837267902397E-2</v>
      </c>
    </row>
    <row r="547" spans="1:8" x14ac:dyDescent="0.25">
      <c r="A547" t="s">
        <v>864</v>
      </c>
      <c r="B547" t="s">
        <v>865</v>
      </c>
      <c r="D547" s="14">
        <v>44678</v>
      </c>
      <c r="E547">
        <v>51.5</v>
      </c>
      <c r="H547" s="12">
        <f t="shared" si="8"/>
        <v>-8.0012834187746504E-2</v>
      </c>
    </row>
    <row r="548" spans="1:8" x14ac:dyDescent="0.25">
      <c r="A548" t="s">
        <v>866</v>
      </c>
      <c r="B548" t="s">
        <v>867</v>
      </c>
      <c r="D548" s="14">
        <v>44677</v>
      </c>
      <c r="E548">
        <v>53.57</v>
      </c>
      <c r="H548" s="12">
        <f t="shared" si="8"/>
        <v>3.9407402223178546E-2</v>
      </c>
    </row>
    <row r="549" spans="1:8" x14ac:dyDescent="0.25">
      <c r="A549" t="s">
        <v>868</v>
      </c>
      <c r="B549" t="s">
        <v>869</v>
      </c>
      <c r="D549" s="14">
        <v>44676</v>
      </c>
      <c r="E549">
        <v>57.89</v>
      </c>
      <c r="H549" s="12">
        <f t="shared" si="8"/>
        <v>7.755544819804433E-2</v>
      </c>
    </row>
    <row r="550" spans="1:8" x14ac:dyDescent="0.25">
      <c r="A550" t="s">
        <v>870</v>
      </c>
      <c r="B550" t="s">
        <v>871</v>
      </c>
      <c r="D550" s="14">
        <v>44673</v>
      </c>
      <c r="E550">
        <v>54.77</v>
      </c>
      <c r="H550" s="12">
        <f t="shared" si="8"/>
        <v>-5.5402059295283225E-2</v>
      </c>
    </row>
    <row r="551" spans="1:8" x14ac:dyDescent="0.25">
      <c r="A551" t="s">
        <v>872</v>
      </c>
      <c r="B551" t="s">
        <v>873</v>
      </c>
      <c r="D551" s="14">
        <v>44672</v>
      </c>
      <c r="E551">
        <v>56.38</v>
      </c>
      <c r="H551" s="12">
        <f t="shared" si="8"/>
        <v>2.8971886890336477E-2</v>
      </c>
    </row>
    <row r="552" spans="1:8" x14ac:dyDescent="0.25">
      <c r="A552" t="s">
        <v>874</v>
      </c>
      <c r="B552" t="s">
        <v>875</v>
      </c>
      <c r="D552" s="14">
        <v>44671</v>
      </c>
      <c r="E552">
        <v>58.37</v>
      </c>
      <c r="H552" s="12">
        <f t="shared" si="8"/>
        <v>3.4687573529733166E-2</v>
      </c>
    </row>
    <row r="553" spans="1:8" x14ac:dyDescent="0.25">
      <c r="A553" t="s">
        <v>876</v>
      </c>
      <c r="B553" t="s">
        <v>877</v>
      </c>
      <c r="D553" s="14">
        <v>44670</v>
      </c>
      <c r="E553">
        <v>63.8</v>
      </c>
      <c r="H553" s="12">
        <f t="shared" si="8"/>
        <v>8.8951131135044534E-2</v>
      </c>
    </row>
    <row r="554" spans="1:8" x14ac:dyDescent="0.25">
      <c r="A554" t="s">
        <v>878</v>
      </c>
      <c r="B554" t="s">
        <v>879</v>
      </c>
      <c r="D554" s="14">
        <v>44669</v>
      </c>
      <c r="E554">
        <v>61.32</v>
      </c>
      <c r="H554" s="12">
        <f t="shared" si="8"/>
        <v>-3.9647136347130754E-2</v>
      </c>
    </row>
    <row r="555" spans="1:8" x14ac:dyDescent="0.25">
      <c r="A555" t="s">
        <v>880</v>
      </c>
      <c r="B555" t="s">
        <v>881</v>
      </c>
      <c r="D555" s="14">
        <v>44665</v>
      </c>
      <c r="E555">
        <v>63.75</v>
      </c>
      <c r="H555" s="12">
        <f t="shared" si="8"/>
        <v>3.8863130034922137E-2</v>
      </c>
    </row>
    <row r="556" spans="1:8" x14ac:dyDescent="0.25">
      <c r="A556" t="s">
        <v>882</v>
      </c>
      <c r="B556" t="s">
        <v>883</v>
      </c>
      <c r="D556" s="14">
        <v>44664</v>
      </c>
      <c r="E556">
        <v>67.87</v>
      </c>
      <c r="H556" s="12">
        <f t="shared" si="8"/>
        <v>6.2624926677131446E-2</v>
      </c>
    </row>
    <row r="557" spans="1:8" x14ac:dyDescent="0.25">
      <c r="A557" s="11">
        <v>44899</v>
      </c>
      <c r="B557" t="s">
        <v>884</v>
      </c>
      <c r="D557" s="14" t="s">
        <v>1412</v>
      </c>
      <c r="E557">
        <v>66.58</v>
      </c>
      <c r="H557" s="12">
        <f t="shared" si="8"/>
        <v>-1.9189878568788211E-2</v>
      </c>
    </row>
    <row r="558" spans="1:8" x14ac:dyDescent="0.25">
      <c r="A558" s="11">
        <v>44869</v>
      </c>
      <c r="B558" t="s">
        <v>885</v>
      </c>
      <c r="D558" s="14" t="s">
        <v>1413</v>
      </c>
      <c r="E558">
        <v>69.489999999999995</v>
      </c>
      <c r="H558" s="12">
        <f t="shared" si="8"/>
        <v>4.2778625179356988E-2</v>
      </c>
    </row>
    <row r="559" spans="1:8" x14ac:dyDescent="0.25">
      <c r="A559" s="11">
        <v>44777</v>
      </c>
      <c r="B559" t="s">
        <v>886</v>
      </c>
      <c r="D559" s="14" t="s">
        <v>1414</v>
      </c>
      <c r="E559">
        <v>67.819999999999993</v>
      </c>
      <c r="H559" s="12">
        <f t="shared" si="8"/>
        <v>-2.4325720628743403E-2</v>
      </c>
    </row>
    <row r="560" spans="1:8" x14ac:dyDescent="0.25">
      <c r="A560" s="11">
        <v>44746</v>
      </c>
      <c r="B560" t="s">
        <v>888</v>
      </c>
      <c r="D560" s="14" t="s">
        <v>1415</v>
      </c>
      <c r="E560">
        <v>68.84</v>
      </c>
      <c r="H560" s="12">
        <f t="shared" si="8"/>
        <v>1.4927834645846353E-2</v>
      </c>
    </row>
    <row r="561" spans="1:8" x14ac:dyDescent="0.25">
      <c r="A561" s="11">
        <v>44716</v>
      </c>
      <c r="B561" t="s">
        <v>889</v>
      </c>
      <c r="D561" s="14" t="s">
        <v>1416</v>
      </c>
      <c r="E561">
        <v>69.260000000000005</v>
      </c>
      <c r="H561" s="12">
        <f t="shared" si="8"/>
        <v>6.0825676309371789E-3</v>
      </c>
    </row>
    <row r="562" spans="1:8" x14ac:dyDescent="0.25">
      <c r="A562" s="11">
        <v>44685</v>
      </c>
      <c r="B562" t="s">
        <v>890</v>
      </c>
      <c r="D562" s="14" t="s">
        <v>1417</v>
      </c>
      <c r="E562">
        <v>74.08</v>
      </c>
      <c r="H562" s="12">
        <f t="shared" si="8"/>
        <v>6.7278051363647867E-2</v>
      </c>
    </row>
    <row r="563" spans="1:8" x14ac:dyDescent="0.25">
      <c r="A563" s="11">
        <v>44655</v>
      </c>
      <c r="B563" t="s">
        <v>891</v>
      </c>
      <c r="D563" s="14" t="s">
        <v>1418</v>
      </c>
      <c r="E563">
        <v>80.010000000000005</v>
      </c>
      <c r="H563" s="12">
        <f t="shared" si="8"/>
        <v>7.7006036524108812E-2</v>
      </c>
    </row>
    <row r="564" spans="1:8" x14ac:dyDescent="0.25">
      <c r="A564" s="11">
        <v>44565</v>
      </c>
      <c r="B564" t="s">
        <v>893</v>
      </c>
      <c r="D564" s="14" t="s">
        <v>1419</v>
      </c>
      <c r="E564">
        <v>76.95</v>
      </c>
      <c r="H564" s="12">
        <f t="shared" si="8"/>
        <v>-3.8995766577144438E-2</v>
      </c>
    </row>
    <row r="565" spans="1:8" x14ac:dyDescent="0.25">
      <c r="A565" t="s">
        <v>894</v>
      </c>
      <c r="B565" t="s">
        <v>895</v>
      </c>
      <c r="D565" s="14">
        <v>44651</v>
      </c>
      <c r="E565">
        <v>76.069999999999993</v>
      </c>
      <c r="H565" s="12">
        <f t="shared" si="8"/>
        <v>-1.1501891275678584E-2</v>
      </c>
    </row>
    <row r="566" spans="1:8" x14ac:dyDescent="0.25">
      <c r="A566" t="s">
        <v>897</v>
      </c>
      <c r="B566" t="s">
        <v>898</v>
      </c>
      <c r="D566" s="14">
        <v>44650</v>
      </c>
      <c r="E566">
        <v>78.33</v>
      </c>
      <c r="H566" s="12">
        <f t="shared" si="8"/>
        <v>2.9276702369937443E-2</v>
      </c>
    </row>
    <row r="567" spans="1:8" x14ac:dyDescent="0.25">
      <c r="A567" t="s">
        <v>899</v>
      </c>
      <c r="B567" t="s">
        <v>900</v>
      </c>
      <c r="D567" s="14">
        <v>44649</v>
      </c>
      <c r="E567">
        <v>82.37</v>
      </c>
      <c r="H567" s="12">
        <f t="shared" si="8"/>
        <v>5.0290621574010215E-2</v>
      </c>
    </row>
    <row r="568" spans="1:8" x14ac:dyDescent="0.25">
      <c r="A568" t="s">
        <v>901</v>
      </c>
      <c r="B568" t="s">
        <v>902</v>
      </c>
      <c r="D568" s="14">
        <v>44648</v>
      </c>
      <c r="E568">
        <v>77.989999999999995</v>
      </c>
      <c r="H568" s="12">
        <f t="shared" si="8"/>
        <v>-5.4640679610750816E-2</v>
      </c>
    </row>
    <row r="569" spans="1:8" x14ac:dyDescent="0.25">
      <c r="A569" t="s">
        <v>903</v>
      </c>
      <c r="B569" t="s">
        <v>904</v>
      </c>
      <c r="D569" s="14">
        <v>44645</v>
      </c>
      <c r="E569">
        <v>72.78</v>
      </c>
      <c r="H569" s="12">
        <f t="shared" si="8"/>
        <v>-6.9139421158392875E-2</v>
      </c>
    </row>
    <row r="570" spans="1:8" x14ac:dyDescent="0.25">
      <c r="A570" t="s">
        <v>905</v>
      </c>
      <c r="B570" t="s">
        <v>896</v>
      </c>
      <c r="D570" s="14">
        <v>44644</v>
      </c>
      <c r="E570">
        <v>75.91</v>
      </c>
      <c r="H570" s="12">
        <f t="shared" si="8"/>
        <v>4.2107235844663048E-2</v>
      </c>
    </row>
    <row r="571" spans="1:8" x14ac:dyDescent="0.25">
      <c r="A571" t="s">
        <v>906</v>
      </c>
      <c r="B571" t="s">
        <v>907</v>
      </c>
      <c r="D571" s="14">
        <v>44643</v>
      </c>
      <c r="E571">
        <v>74.28</v>
      </c>
      <c r="H571" s="12">
        <f t="shared" si="8"/>
        <v>-2.1706691544171736E-2</v>
      </c>
    </row>
    <row r="572" spans="1:8" x14ac:dyDescent="0.25">
      <c r="A572" t="s">
        <v>908</v>
      </c>
      <c r="B572" t="s">
        <v>909</v>
      </c>
      <c r="D572" s="14">
        <v>44642</v>
      </c>
      <c r="E572">
        <v>75.39</v>
      </c>
      <c r="H572" s="12">
        <f t="shared" si="8"/>
        <v>1.4832903739105492E-2</v>
      </c>
    </row>
    <row r="573" spans="1:8" x14ac:dyDescent="0.25">
      <c r="A573" t="s">
        <v>910</v>
      </c>
      <c r="B573" t="s">
        <v>911</v>
      </c>
      <c r="D573" s="14">
        <v>44641</v>
      </c>
      <c r="E573">
        <v>72.19</v>
      </c>
      <c r="H573" s="12">
        <f t="shared" si="8"/>
        <v>-4.3373108072540925E-2</v>
      </c>
    </row>
    <row r="574" spans="1:8" x14ac:dyDescent="0.25">
      <c r="A574" t="s">
        <v>912</v>
      </c>
      <c r="B574" t="s">
        <v>913</v>
      </c>
      <c r="D574" s="14">
        <v>44638</v>
      </c>
      <c r="E574">
        <v>74.010000000000005</v>
      </c>
      <c r="H574" s="12">
        <f t="shared" si="8"/>
        <v>2.4898687058305488E-2</v>
      </c>
    </row>
    <row r="575" spans="1:8" x14ac:dyDescent="0.25">
      <c r="A575" t="s">
        <v>914</v>
      </c>
      <c r="B575" t="s">
        <v>915</v>
      </c>
      <c r="D575" s="14">
        <v>44637</v>
      </c>
      <c r="E575">
        <v>67.13</v>
      </c>
      <c r="H575" s="12">
        <f t="shared" si="8"/>
        <v>-9.7569181258715026E-2</v>
      </c>
    </row>
    <row r="576" spans="1:8" x14ac:dyDescent="0.25">
      <c r="A576" t="s">
        <v>916</v>
      </c>
      <c r="B576" t="s">
        <v>917</v>
      </c>
      <c r="D576" s="14">
        <v>44636</v>
      </c>
      <c r="E576">
        <v>64.650000000000006</v>
      </c>
      <c r="H576" s="12">
        <f t="shared" si="8"/>
        <v>-3.7642932732793462E-2</v>
      </c>
    </row>
    <row r="577" spans="1:8" x14ac:dyDescent="0.25">
      <c r="A577" t="s">
        <v>918</v>
      </c>
      <c r="B577" t="s">
        <v>919</v>
      </c>
      <c r="D577" s="14">
        <v>44635</v>
      </c>
      <c r="E577">
        <v>59.64</v>
      </c>
      <c r="H577" s="12">
        <f t="shared" si="8"/>
        <v>-8.0661615321328872E-2</v>
      </c>
    </row>
    <row r="578" spans="1:8" x14ac:dyDescent="0.25">
      <c r="A578" t="s">
        <v>920</v>
      </c>
      <c r="B578" t="s">
        <v>921</v>
      </c>
      <c r="D578" s="14">
        <v>44634</v>
      </c>
      <c r="E578">
        <v>58.34</v>
      </c>
      <c r="H578" s="12">
        <f t="shared" si="8"/>
        <v>-2.2038525456962207E-2</v>
      </c>
    </row>
    <row r="579" spans="1:8" x14ac:dyDescent="0.25">
      <c r="A579" s="11">
        <v>44868</v>
      </c>
      <c r="B579" t="s">
        <v>922</v>
      </c>
      <c r="D579" s="14" t="s">
        <v>1420</v>
      </c>
      <c r="E579">
        <v>63.28</v>
      </c>
      <c r="H579" s="12">
        <f t="shared" si="8"/>
        <v>8.1281359019823016E-2</v>
      </c>
    </row>
    <row r="580" spans="1:8" x14ac:dyDescent="0.25">
      <c r="A580" s="11">
        <v>44837</v>
      </c>
      <c r="B580" t="s">
        <v>887</v>
      </c>
      <c r="D580" s="14" t="s">
        <v>1421</v>
      </c>
      <c r="E580">
        <v>68.19</v>
      </c>
      <c r="H580" s="12">
        <f t="shared" ref="H580:H643" si="9">LN(E580/E579)</f>
        <v>7.4728603073163077E-2</v>
      </c>
    </row>
    <row r="581" spans="1:8" x14ac:dyDescent="0.25">
      <c r="A581" s="11">
        <v>44807</v>
      </c>
      <c r="B581" t="s">
        <v>923</v>
      </c>
      <c r="D581" s="14" t="s">
        <v>1422</v>
      </c>
      <c r="E581">
        <v>71.5</v>
      </c>
      <c r="H581" s="12">
        <f t="shared" si="9"/>
        <v>4.7399523167400419E-2</v>
      </c>
    </row>
    <row r="582" spans="1:8" x14ac:dyDescent="0.25">
      <c r="A582" s="11">
        <v>44776</v>
      </c>
      <c r="B582" t="s">
        <v>924</v>
      </c>
      <c r="D582" s="14" t="s">
        <v>1423</v>
      </c>
      <c r="E582">
        <v>69.540000000000006</v>
      </c>
      <c r="H582" s="12">
        <f t="shared" si="9"/>
        <v>-2.7795323120246556E-2</v>
      </c>
    </row>
    <row r="583" spans="1:8" x14ac:dyDescent="0.25">
      <c r="A583" s="11">
        <v>44745</v>
      </c>
      <c r="B583" t="s">
        <v>925</v>
      </c>
      <c r="D583" s="14" t="s">
        <v>1424</v>
      </c>
      <c r="E583">
        <v>66.17</v>
      </c>
      <c r="H583" s="12">
        <f t="shared" si="9"/>
        <v>-4.967493855574729E-2</v>
      </c>
    </row>
    <row r="584" spans="1:8" x14ac:dyDescent="0.25">
      <c r="A584" s="11">
        <v>44654</v>
      </c>
      <c r="B584" t="s">
        <v>926</v>
      </c>
      <c r="D584" s="14" t="s">
        <v>1425</v>
      </c>
      <c r="E584">
        <v>69.78</v>
      </c>
      <c r="H584" s="12">
        <f t="shared" si="9"/>
        <v>5.3120247734659946E-2</v>
      </c>
    </row>
    <row r="585" spans="1:8" x14ac:dyDescent="0.25">
      <c r="A585" s="11">
        <v>44623</v>
      </c>
      <c r="B585" t="s">
        <v>927</v>
      </c>
      <c r="D585" s="14" t="s">
        <v>1426</v>
      </c>
      <c r="E585">
        <v>73.849999999999994</v>
      </c>
      <c r="H585" s="12">
        <f t="shared" si="9"/>
        <v>5.6688573218760661E-2</v>
      </c>
    </row>
    <row r="586" spans="1:8" x14ac:dyDescent="0.25">
      <c r="A586" s="11">
        <v>44595</v>
      </c>
      <c r="B586" t="s">
        <v>928</v>
      </c>
      <c r="D586" s="14" t="s">
        <v>1427</v>
      </c>
      <c r="E586">
        <v>78.239999999999995</v>
      </c>
      <c r="H586" s="12">
        <f t="shared" si="9"/>
        <v>5.7745016749173053E-2</v>
      </c>
    </row>
    <row r="587" spans="1:8" x14ac:dyDescent="0.25">
      <c r="A587" s="11">
        <v>44564</v>
      </c>
      <c r="B587" t="s">
        <v>929</v>
      </c>
      <c r="D587" s="14" t="s">
        <v>1428</v>
      </c>
      <c r="E587">
        <v>77.44</v>
      </c>
      <c r="H587" s="12">
        <f t="shared" si="9"/>
        <v>-1.0277582758240296E-2</v>
      </c>
    </row>
    <row r="588" spans="1:8" x14ac:dyDescent="0.25">
      <c r="A588" t="s">
        <v>930</v>
      </c>
      <c r="B588" t="s">
        <v>931</v>
      </c>
      <c r="D588" s="14">
        <v>44620</v>
      </c>
      <c r="E588">
        <v>78.91</v>
      </c>
      <c r="H588" s="12">
        <f t="shared" si="9"/>
        <v>1.8804519564622008E-2</v>
      </c>
    </row>
    <row r="589" spans="1:8" x14ac:dyDescent="0.25">
      <c r="A589" t="s">
        <v>932</v>
      </c>
      <c r="B589" t="s">
        <v>933</v>
      </c>
      <c r="D589" s="14">
        <v>44617</v>
      </c>
      <c r="E589">
        <v>74.95</v>
      </c>
      <c r="H589" s="12">
        <f t="shared" si="9"/>
        <v>-5.1486737984336825E-2</v>
      </c>
    </row>
    <row r="590" spans="1:8" x14ac:dyDescent="0.25">
      <c r="A590" t="s">
        <v>934</v>
      </c>
      <c r="B590" t="s">
        <v>927</v>
      </c>
      <c r="D590" s="14">
        <v>44616</v>
      </c>
      <c r="E590">
        <v>73.849999999999994</v>
      </c>
      <c r="H590" s="12">
        <f t="shared" si="9"/>
        <v>-1.478521557121799E-2</v>
      </c>
    </row>
    <row r="591" spans="1:8" x14ac:dyDescent="0.25">
      <c r="A591" t="s">
        <v>935</v>
      </c>
      <c r="B591" t="s">
        <v>936</v>
      </c>
      <c r="D591" s="14">
        <v>44615</v>
      </c>
      <c r="E591">
        <v>65.63</v>
      </c>
      <c r="H591" s="12">
        <f t="shared" si="9"/>
        <v>-0.11800310049175738</v>
      </c>
    </row>
    <row r="592" spans="1:8" x14ac:dyDescent="0.25">
      <c r="A592" t="s">
        <v>937</v>
      </c>
      <c r="B592" t="s">
        <v>938</v>
      </c>
      <c r="D592" s="14">
        <v>44614</v>
      </c>
      <c r="E592">
        <v>70.09</v>
      </c>
      <c r="H592" s="12">
        <f t="shared" si="9"/>
        <v>6.5747222026602076E-2</v>
      </c>
    </row>
    <row r="593" spans="1:8" x14ac:dyDescent="0.25">
      <c r="A593" t="s">
        <v>939</v>
      </c>
      <c r="B593" t="s">
        <v>940</v>
      </c>
      <c r="D593" s="14">
        <v>44610</v>
      </c>
      <c r="E593">
        <v>70.69</v>
      </c>
      <c r="H593" s="12">
        <f t="shared" si="9"/>
        <v>8.5239896706291104E-3</v>
      </c>
    </row>
    <row r="594" spans="1:8" x14ac:dyDescent="0.25">
      <c r="A594" t="s">
        <v>941</v>
      </c>
      <c r="B594" t="s">
        <v>942</v>
      </c>
      <c r="D594" s="14">
        <v>44609</v>
      </c>
      <c r="E594">
        <v>78.459999999999994</v>
      </c>
      <c r="H594" s="12">
        <f t="shared" si="9"/>
        <v>0.10428482059854373</v>
      </c>
    </row>
    <row r="595" spans="1:8" x14ac:dyDescent="0.25">
      <c r="A595" t="s">
        <v>943</v>
      </c>
      <c r="B595" t="s">
        <v>944</v>
      </c>
      <c r="D595" s="14">
        <v>44608</v>
      </c>
      <c r="E595">
        <v>75.84</v>
      </c>
      <c r="H595" s="12">
        <f t="shared" si="9"/>
        <v>-3.3963082834639988E-2</v>
      </c>
    </row>
    <row r="596" spans="1:8" x14ac:dyDescent="0.25">
      <c r="A596" t="s">
        <v>945</v>
      </c>
      <c r="B596" t="s">
        <v>946</v>
      </c>
      <c r="D596" s="14">
        <v>44607</v>
      </c>
      <c r="E596">
        <v>84.92</v>
      </c>
      <c r="H596" s="12">
        <f t="shared" si="9"/>
        <v>0.1130837788882889</v>
      </c>
    </row>
    <row r="597" spans="1:8" x14ac:dyDescent="0.25">
      <c r="A597" t="s">
        <v>947</v>
      </c>
      <c r="B597" t="s">
        <v>948</v>
      </c>
      <c r="D597" s="14">
        <v>44606</v>
      </c>
      <c r="E597">
        <v>82.2</v>
      </c>
      <c r="H597" s="12">
        <f t="shared" si="9"/>
        <v>-3.2554334772921058E-2</v>
      </c>
    </row>
    <row r="598" spans="1:8" x14ac:dyDescent="0.25">
      <c r="A598" s="11">
        <v>44867</v>
      </c>
      <c r="B598" t="s">
        <v>949</v>
      </c>
      <c r="D598" s="14" t="s">
        <v>1429</v>
      </c>
      <c r="E598">
        <v>81.03</v>
      </c>
      <c r="H598" s="12">
        <f t="shared" si="9"/>
        <v>-1.4335845589500391E-2</v>
      </c>
    </row>
    <row r="599" spans="1:8" x14ac:dyDescent="0.25">
      <c r="A599" s="11">
        <v>44836</v>
      </c>
      <c r="B599" t="s">
        <v>950</v>
      </c>
      <c r="D599" s="14" t="s">
        <v>1430</v>
      </c>
      <c r="E599">
        <v>85.83</v>
      </c>
      <c r="H599" s="12">
        <f t="shared" si="9"/>
        <v>5.754913925749465E-2</v>
      </c>
    </row>
    <row r="600" spans="1:8" x14ac:dyDescent="0.25">
      <c r="A600" s="11">
        <v>44806</v>
      </c>
      <c r="B600" t="s">
        <v>951</v>
      </c>
      <c r="D600" s="14" t="s">
        <v>1431</v>
      </c>
      <c r="E600">
        <v>88.22</v>
      </c>
      <c r="H600" s="12">
        <f t="shared" si="9"/>
        <v>2.7465098946665049E-2</v>
      </c>
    </row>
    <row r="601" spans="1:8" x14ac:dyDescent="0.25">
      <c r="A601" s="11">
        <v>44775</v>
      </c>
      <c r="B601" t="s">
        <v>952</v>
      </c>
      <c r="D601" s="14" t="s">
        <v>1432</v>
      </c>
      <c r="E601">
        <v>83.52</v>
      </c>
      <c r="H601" s="12">
        <f t="shared" si="9"/>
        <v>-5.4747570542465075E-2</v>
      </c>
    </row>
    <row r="602" spans="1:8" x14ac:dyDescent="0.25">
      <c r="A602" s="11">
        <v>44744</v>
      </c>
      <c r="B602" t="s">
        <v>953</v>
      </c>
      <c r="D602" s="14" t="s">
        <v>1433</v>
      </c>
      <c r="E602">
        <v>81.010000000000005</v>
      </c>
      <c r="H602" s="12">
        <f t="shared" si="9"/>
        <v>-3.051352029192856E-2</v>
      </c>
    </row>
    <row r="603" spans="1:8" x14ac:dyDescent="0.25">
      <c r="A603" s="11">
        <v>44653</v>
      </c>
      <c r="B603" t="s">
        <v>954</v>
      </c>
      <c r="D603" s="14" t="s">
        <v>1434</v>
      </c>
      <c r="E603">
        <v>81.430000000000007</v>
      </c>
      <c r="H603" s="12">
        <f t="shared" si="9"/>
        <v>5.1711516366400763E-3</v>
      </c>
    </row>
    <row r="604" spans="1:8" x14ac:dyDescent="0.25">
      <c r="A604" s="11">
        <v>44622</v>
      </c>
      <c r="B604" t="s">
        <v>955</v>
      </c>
      <c r="D604" s="14" t="s">
        <v>1435</v>
      </c>
      <c r="E604">
        <v>78.73</v>
      </c>
      <c r="H604" s="12">
        <f t="shared" si="9"/>
        <v>-3.371947828266416E-2</v>
      </c>
    </row>
    <row r="605" spans="1:8" x14ac:dyDescent="0.25">
      <c r="A605" s="11">
        <v>44594</v>
      </c>
      <c r="B605" t="s">
        <v>956</v>
      </c>
      <c r="D605" s="14" t="s">
        <v>1436</v>
      </c>
      <c r="E605">
        <v>85.81</v>
      </c>
      <c r="H605" s="12">
        <f t="shared" si="9"/>
        <v>8.6111272622653751E-2</v>
      </c>
    </row>
    <row r="606" spans="1:8" x14ac:dyDescent="0.25">
      <c r="A606" s="11">
        <v>44563</v>
      </c>
      <c r="B606" t="s">
        <v>957</v>
      </c>
      <c r="D606" s="14" t="s">
        <v>1437</v>
      </c>
      <c r="E606">
        <v>89.41</v>
      </c>
      <c r="H606" s="12">
        <f t="shared" si="9"/>
        <v>4.1096982928197072E-2</v>
      </c>
    </row>
    <row r="607" spans="1:8" x14ac:dyDescent="0.25">
      <c r="A607" t="s">
        <v>958</v>
      </c>
      <c r="B607" t="s">
        <v>959</v>
      </c>
      <c r="D607" s="14">
        <v>44592</v>
      </c>
      <c r="E607">
        <v>85.31</v>
      </c>
      <c r="H607" s="12">
        <f t="shared" si="9"/>
        <v>-4.6940851826623289E-2</v>
      </c>
    </row>
    <row r="608" spans="1:8" x14ac:dyDescent="0.25">
      <c r="A608" t="s">
        <v>960</v>
      </c>
      <c r="B608" t="s">
        <v>961</v>
      </c>
      <c r="D608" s="14">
        <v>44589</v>
      </c>
      <c r="E608">
        <v>72.59</v>
      </c>
      <c r="H608" s="12">
        <f t="shared" si="9"/>
        <v>-0.16146450962385411</v>
      </c>
    </row>
    <row r="609" spans="1:8" x14ac:dyDescent="0.25">
      <c r="A609" t="s">
        <v>962</v>
      </c>
      <c r="B609" t="s">
        <v>963</v>
      </c>
      <c r="D609" s="14">
        <v>44588</v>
      </c>
      <c r="E609">
        <v>69.760000000000005</v>
      </c>
      <c r="H609" s="12">
        <f t="shared" si="9"/>
        <v>-3.9766391696025055E-2</v>
      </c>
    </row>
    <row r="610" spans="1:8" x14ac:dyDescent="0.25">
      <c r="A610" t="s">
        <v>964</v>
      </c>
      <c r="B610" t="s">
        <v>965</v>
      </c>
      <c r="D610" s="14">
        <v>44587</v>
      </c>
      <c r="E610">
        <v>74.22</v>
      </c>
      <c r="H610" s="12">
        <f t="shared" si="9"/>
        <v>6.1972876031727353E-2</v>
      </c>
    </row>
    <row r="611" spans="1:8" x14ac:dyDescent="0.25">
      <c r="A611" t="s">
        <v>966</v>
      </c>
      <c r="B611" t="s">
        <v>967</v>
      </c>
      <c r="D611" s="14">
        <v>44586</v>
      </c>
      <c r="E611">
        <v>77.290000000000006</v>
      </c>
      <c r="H611" s="12">
        <f t="shared" si="9"/>
        <v>4.0530925486328209E-2</v>
      </c>
    </row>
    <row r="612" spans="1:8" x14ac:dyDescent="0.25">
      <c r="A612" t="s">
        <v>968</v>
      </c>
      <c r="B612" t="s">
        <v>969</v>
      </c>
      <c r="D612" s="14">
        <v>44585</v>
      </c>
      <c r="E612">
        <v>81.56</v>
      </c>
      <c r="H612" s="12">
        <f t="shared" si="9"/>
        <v>5.3774364587474706E-2</v>
      </c>
    </row>
    <row r="613" spans="1:8" x14ac:dyDescent="0.25">
      <c r="A613" t="s">
        <v>970</v>
      </c>
      <c r="B613" t="s">
        <v>971</v>
      </c>
      <c r="D613" s="14">
        <v>44582</v>
      </c>
      <c r="E613">
        <v>81.22</v>
      </c>
      <c r="H613" s="12">
        <f t="shared" si="9"/>
        <v>-4.1774234481027324E-3</v>
      </c>
    </row>
    <row r="614" spans="1:8" x14ac:dyDescent="0.25">
      <c r="A614" t="s">
        <v>972</v>
      </c>
      <c r="B614" t="s">
        <v>973</v>
      </c>
      <c r="D614" s="14">
        <v>44581</v>
      </c>
      <c r="E614">
        <v>83.91</v>
      </c>
      <c r="H614" s="12">
        <f t="shared" si="9"/>
        <v>3.258327362382625E-2</v>
      </c>
    </row>
    <row r="615" spans="1:8" x14ac:dyDescent="0.25">
      <c r="A615" t="s">
        <v>974</v>
      </c>
      <c r="B615" t="s">
        <v>975</v>
      </c>
      <c r="D615" s="14">
        <v>44580</v>
      </c>
      <c r="E615">
        <v>82.5</v>
      </c>
      <c r="H615" s="12">
        <f t="shared" si="9"/>
        <v>-1.6946502541342702E-2</v>
      </c>
    </row>
    <row r="616" spans="1:8" x14ac:dyDescent="0.25">
      <c r="A616" t="s">
        <v>976</v>
      </c>
      <c r="B616" t="s">
        <v>892</v>
      </c>
      <c r="D616" s="14">
        <v>44579</v>
      </c>
      <c r="E616">
        <v>81.69</v>
      </c>
      <c r="H616" s="12">
        <f t="shared" si="9"/>
        <v>-9.8666979868573985E-3</v>
      </c>
    </row>
    <row r="617" spans="1:8" x14ac:dyDescent="0.25">
      <c r="A617" t="s">
        <v>977</v>
      </c>
      <c r="B617" t="s">
        <v>978</v>
      </c>
      <c r="D617" s="14">
        <v>44575</v>
      </c>
      <c r="E617">
        <v>85.15</v>
      </c>
      <c r="H617" s="12">
        <f t="shared" si="9"/>
        <v>4.148281175491942E-2</v>
      </c>
    </row>
    <row r="618" spans="1:8" x14ac:dyDescent="0.25">
      <c r="A618" t="s">
        <v>979</v>
      </c>
      <c r="B618" t="s">
        <v>980</v>
      </c>
      <c r="D618" s="14">
        <v>44574</v>
      </c>
      <c r="E618">
        <v>88.96</v>
      </c>
      <c r="H618" s="12">
        <f t="shared" si="9"/>
        <v>4.3772423393574872E-2</v>
      </c>
    </row>
    <row r="619" spans="1:8" x14ac:dyDescent="0.25">
      <c r="A619" s="11">
        <v>44896</v>
      </c>
      <c r="B619" t="s">
        <v>981</v>
      </c>
      <c r="D619" s="14" t="s">
        <v>1438</v>
      </c>
      <c r="E619">
        <v>92.84</v>
      </c>
      <c r="H619" s="12">
        <f t="shared" si="9"/>
        <v>4.2690750903964049E-2</v>
      </c>
    </row>
    <row r="620" spans="1:8" x14ac:dyDescent="0.25">
      <c r="A620" s="11">
        <v>44866</v>
      </c>
      <c r="B620" t="s">
        <v>982</v>
      </c>
      <c r="D620" s="14" t="s">
        <v>1439</v>
      </c>
      <c r="E620">
        <v>97.23</v>
      </c>
      <c r="H620" s="12">
        <f t="shared" si="9"/>
        <v>4.6201724415329506E-2</v>
      </c>
    </row>
    <row r="621" spans="1:8" x14ac:dyDescent="0.25">
      <c r="A621" s="11">
        <v>44835</v>
      </c>
      <c r="B621" t="s">
        <v>983</v>
      </c>
      <c r="D621" s="14" t="s">
        <v>1440</v>
      </c>
      <c r="E621">
        <v>95.55</v>
      </c>
      <c r="H621" s="12">
        <f t="shared" si="9"/>
        <v>-1.7429635135283762E-2</v>
      </c>
    </row>
    <row r="622" spans="1:8" x14ac:dyDescent="0.25">
      <c r="A622" s="11">
        <v>44743</v>
      </c>
      <c r="B622" t="s">
        <v>984</v>
      </c>
      <c r="D622" s="14" t="s">
        <v>1441</v>
      </c>
      <c r="E622">
        <v>98.61</v>
      </c>
      <c r="H622" s="12">
        <f t="shared" si="9"/>
        <v>3.1523005657955759E-2</v>
      </c>
    </row>
    <row r="623" spans="1:8" x14ac:dyDescent="0.25">
      <c r="A623" s="11">
        <v>44713</v>
      </c>
      <c r="B623" t="s">
        <v>985</v>
      </c>
      <c r="D623" s="14" t="s">
        <v>1442</v>
      </c>
      <c r="E623">
        <v>101.92</v>
      </c>
      <c r="H623" s="12">
        <f t="shared" si="9"/>
        <v>3.3015515479615586E-2</v>
      </c>
    </row>
    <row r="624" spans="1:8" x14ac:dyDescent="0.25">
      <c r="A624" s="11">
        <v>44682</v>
      </c>
      <c r="B624" t="s">
        <v>986</v>
      </c>
      <c r="D624" s="14" t="s">
        <v>1443</v>
      </c>
      <c r="E624">
        <v>95.01</v>
      </c>
      <c r="H624" s="12">
        <f t="shared" si="9"/>
        <v>-7.0206042605195057E-2</v>
      </c>
    </row>
    <row r="625" spans="1:8" x14ac:dyDescent="0.25">
      <c r="A625" s="11">
        <v>44652</v>
      </c>
      <c r="B625" t="s">
        <v>987</v>
      </c>
      <c r="D625" s="14" t="s">
        <v>1444</v>
      </c>
      <c r="E625">
        <v>101.54</v>
      </c>
      <c r="H625" s="12">
        <f t="shared" si="9"/>
        <v>6.6470660300590123E-2</v>
      </c>
    </row>
    <row r="626" spans="1:8" x14ac:dyDescent="0.25">
      <c r="A626" s="11">
        <v>44621</v>
      </c>
      <c r="B626" t="s">
        <v>988</v>
      </c>
      <c r="D626" s="14" t="s">
        <v>1445</v>
      </c>
      <c r="E626">
        <v>109.5</v>
      </c>
      <c r="H626" s="12">
        <f t="shared" si="9"/>
        <v>7.5471739737307253E-2</v>
      </c>
    </row>
    <row r="627" spans="1:8" x14ac:dyDescent="0.25">
      <c r="A627" t="s">
        <v>989</v>
      </c>
      <c r="B627" t="s">
        <v>990</v>
      </c>
      <c r="D627" s="14">
        <v>44561</v>
      </c>
      <c r="E627">
        <v>113.7</v>
      </c>
      <c r="H627" s="12">
        <f t="shared" si="9"/>
        <v>3.7638851499934907E-2</v>
      </c>
    </row>
    <row r="628" spans="1:8" x14ac:dyDescent="0.25">
      <c r="A628" t="s">
        <v>991</v>
      </c>
      <c r="B628" t="s">
        <v>992</v>
      </c>
      <c r="D628" s="14">
        <v>44560</v>
      </c>
      <c r="E628">
        <v>117.57</v>
      </c>
      <c r="H628" s="12">
        <f t="shared" si="9"/>
        <v>3.3470500123159365E-2</v>
      </c>
    </row>
    <row r="629" spans="1:8" x14ac:dyDescent="0.25">
      <c r="A629" t="s">
        <v>993</v>
      </c>
      <c r="B629" t="s">
        <v>994</v>
      </c>
      <c r="D629" s="14">
        <v>44559</v>
      </c>
      <c r="E629">
        <v>111.22</v>
      </c>
      <c r="H629" s="12">
        <f t="shared" si="9"/>
        <v>-5.5523679120231824E-2</v>
      </c>
    </row>
    <row r="630" spans="1:8" x14ac:dyDescent="0.25">
      <c r="A630" t="s">
        <v>995</v>
      </c>
      <c r="B630" t="s">
        <v>996</v>
      </c>
      <c r="D630" s="14">
        <v>44558</v>
      </c>
      <c r="E630">
        <v>113.59</v>
      </c>
      <c r="H630" s="12">
        <f t="shared" si="9"/>
        <v>2.1085252483912437E-2</v>
      </c>
    </row>
    <row r="631" spans="1:8" x14ac:dyDescent="0.25">
      <c r="A631" t="s">
        <v>997</v>
      </c>
      <c r="B631" t="s">
        <v>998</v>
      </c>
      <c r="D631" s="14">
        <v>44557</v>
      </c>
      <c r="E631">
        <v>115.09</v>
      </c>
      <c r="H631" s="12">
        <f t="shared" si="9"/>
        <v>1.3118956737069469E-2</v>
      </c>
    </row>
    <row r="632" spans="1:8" x14ac:dyDescent="0.25">
      <c r="A632" t="s">
        <v>999</v>
      </c>
      <c r="B632" t="s">
        <v>1000</v>
      </c>
      <c r="D632" s="14">
        <v>44553</v>
      </c>
      <c r="E632">
        <v>117.27</v>
      </c>
      <c r="H632" s="12">
        <f t="shared" si="9"/>
        <v>1.8764537492573317E-2</v>
      </c>
    </row>
    <row r="633" spans="1:8" x14ac:dyDescent="0.25">
      <c r="A633" t="s">
        <v>1001</v>
      </c>
      <c r="B633" t="s">
        <v>1002</v>
      </c>
      <c r="D633" s="14">
        <v>44552</v>
      </c>
      <c r="E633">
        <v>117.86</v>
      </c>
      <c r="H633" s="12">
        <f t="shared" si="9"/>
        <v>5.0185109367942493E-3</v>
      </c>
    </row>
    <row r="634" spans="1:8" x14ac:dyDescent="0.25">
      <c r="A634" t="s">
        <v>1003</v>
      </c>
      <c r="B634" t="s">
        <v>1004</v>
      </c>
      <c r="D634" s="14">
        <v>44551</v>
      </c>
      <c r="E634">
        <v>121.29</v>
      </c>
      <c r="H634" s="12">
        <f t="shared" si="9"/>
        <v>2.8686892911021923E-2</v>
      </c>
    </row>
    <row r="635" spans="1:8" x14ac:dyDescent="0.25">
      <c r="A635" t="s">
        <v>1005</v>
      </c>
      <c r="B635" t="s">
        <v>1006</v>
      </c>
      <c r="D635" s="14">
        <v>44550</v>
      </c>
      <c r="E635">
        <v>113.68</v>
      </c>
      <c r="H635" s="12">
        <f t="shared" si="9"/>
        <v>-6.4796888531943944E-2</v>
      </c>
    </row>
    <row r="636" spans="1:8" x14ac:dyDescent="0.25">
      <c r="A636" t="s">
        <v>1007</v>
      </c>
      <c r="B636" t="s">
        <v>1008</v>
      </c>
      <c r="D636" s="14">
        <v>44547</v>
      </c>
      <c r="E636">
        <v>117.7</v>
      </c>
      <c r="H636" s="12">
        <f t="shared" si="9"/>
        <v>3.47515304773858E-2</v>
      </c>
    </row>
    <row r="637" spans="1:8" x14ac:dyDescent="0.25">
      <c r="A637" t="s">
        <v>1009</v>
      </c>
      <c r="B637" t="s">
        <v>1010</v>
      </c>
      <c r="D637" s="14">
        <v>44546</v>
      </c>
      <c r="E637">
        <v>113.08</v>
      </c>
      <c r="H637" s="12">
        <f t="shared" si="9"/>
        <v>-4.0043481440841466E-2</v>
      </c>
    </row>
    <row r="638" spans="1:8" x14ac:dyDescent="0.25">
      <c r="A638" t="s">
        <v>1011</v>
      </c>
      <c r="B638" t="s">
        <v>1012</v>
      </c>
      <c r="D638" s="14">
        <v>44545</v>
      </c>
      <c r="E638">
        <v>120.96</v>
      </c>
      <c r="H638" s="12">
        <f t="shared" si="9"/>
        <v>6.7364379605833191E-2</v>
      </c>
    </row>
    <row r="639" spans="1:8" x14ac:dyDescent="0.25">
      <c r="A639" t="s">
        <v>1013</v>
      </c>
      <c r="B639" t="s">
        <v>1014</v>
      </c>
      <c r="D639" s="14">
        <v>44544</v>
      </c>
      <c r="E639">
        <v>121.12</v>
      </c>
      <c r="H639" s="12">
        <f t="shared" si="9"/>
        <v>1.3218772579158475E-3</v>
      </c>
    </row>
    <row r="640" spans="1:8" x14ac:dyDescent="0.25">
      <c r="A640" t="s">
        <v>1015</v>
      </c>
      <c r="B640" t="s">
        <v>1016</v>
      </c>
      <c r="D640" s="14">
        <v>44543</v>
      </c>
      <c r="E640">
        <v>123.37</v>
      </c>
      <c r="H640" s="12">
        <f t="shared" si="9"/>
        <v>1.8406180394234688E-2</v>
      </c>
    </row>
    <row r="641" spans="1:8" x14ac:dyDescent="0.25">
      <c r="A641" s="11">
        <v>44481</v>
      </c>
      <c r="B641" t="s">
        <v>1017</v>
      </c>
      <c r="D641" s="14" t="s">
        <v>1446</v>
      </c>
      <c r="E641">
        <v>127.02</v>
      </c>
      <c r="H641" s="12">
        <f t="shared" si="9"/>
        <v>2.9156584291455487E-2</v>
      </c>
    </row>
    <row r="642" spans="1:8" x14ac:dyDescent="0.25">
      <c r="A642" s="11">
        <v>44451</v>
      </c>
      <c r="B642" t="s">
        <v>1018</v>
      </c>
      <c r="D642" s="14" t="s">
        <v>1447</v>
      </c>
      <c r="E642">
        <v>134.58000000000001</v>
      </c>
      <c r="H642" s="12">
        <f t="shared" si="9"/>
        <v>5.7814263385343345E-2</v>
      </c>
    </row>
    <row r="643" spans="1:8" x14ac:dyDescent="0.25">
      <c r="A643" s="11">
        <v>44420</v>
      </c>
      <c r="B643" t="s">
        <v>1019</v>
      </c>
      <c r="D643" s="14" t="s">
        <v>1448</v>
      </c>
      <c r="E643">
        <v>140.79</v>
      </c>
      <c r="H643" s="12">
        <f t="shared" si="9"/>
        <v>4.5110600714263802E-2</v>
      </c>
    </row>
    <row r="644" spans="1:8" x14ac:dyDescent="0.25">
      <c r="A644" s="11">
        <v>44389</v>
      </c>
      <c r="B644" t="s">
        <v>1020</v>
      </c>
      <c r="D644" s="14" t="s">
        <v>1449</v>
      </c>
      <c r="E644">
        <v>140.41</v>
      </c>
      <c r="H644" s="12">
        <f t="shared" ref="H644:H707" si="10">LN(E644/E643)</f>
        <v>-2.7027043478850274E-3</v>
      </c>
    </row>
    <row r="645" spans="1:8" x14ac:dyDescent="0.25">
      <c r="A645" s="11">
        <v>44359</v>
      </c>
      <c r="B645" t="s">
        <v>1021</v>
      </c>
      <c r="D645" s="14" t="s">
        <v>1450</v>
      </c>
      <c r="E645">
        <v>127.58</v>
      </c>
      <c r="H645" s="12">
        <f t="shared" si="10"/>
        <v>-9.5823095312741594E-2</v>
      </c>
    </row>
    <row r="646" spans="1:8" x14ac:dyDescent="0.25">
      <c r="A646" s="11">
        <v>44267</v>
      </c>
      <c r="B646" t="s">
        <v>1022</v>
      </c>
      <c r="D646" s="14" t="s">
        <v>1451</v>
      </c>
      <c r="E646">
        <v>124.69</v>
      </c>
      <c r="H646" s="12">
        <f t="shared" si="10"/>
        <v>-2.2912961805314457E-2</v>
      </c>
    </row>
    <row r="647" spans="1:8" x14ac:dyDescent="0.25">
      <c r="A647" s="11">
        <v>44239</v>
      </c>
      <c r="B647" t="s">
        <v>1023</v>
      </c>
      <c r="D647" s="14" t="s">
        <v>1452</v>
      </c>
      <c r="E647">
        <v>130.63</v>
      </c>
      <c r="H647" s="12">
        <f t="shared" si="10"/>
        <v>4.6538242489976983E-2</v>
      </c>
    </row>
    <row r="648" spans="1:8" x14ac:dyDescent="0.25">
      <c r="A648" s="11">
        <v>44208</v>
      </c>
      <c r="B648" t="s">
        <v>1024</v>
      </c>
      <c r="D648" s="14" t="s">
        <v>1453</v>
      </c>
      <c r="E648">
        <v>131.88</v>
      </c>
      <c r="H648" s="12">
        <f t="shared" si="10"/>
        <v>9.5235187050583293E-3</v>
      </c>
    </row>
    <row r="649" spans="1:8" x14ac:dyDescent="0.25">
      <c r="A649" t="s">
        <v>1025</v>
      </c>
      <c r="B649" t="s">
        <v>1026</v>
      </c>
      <c r="D649" s="14">
        <v>44530</v>
      </c>
      <c r="E649">
        <v>141.62</v>
      </c>
      <c r="H649" s="12">
        <f t="shared" si="10"/>
        <v>7.1254996020097647E-2</v>
      </c>
    </row>
    <row r="650" spans="1:8" x14ac:dyDescent="0.25">
      <c r="A650" t="s">
        <v>1027</v>
      </c>
      <c r="B650" t="s">
        <v>1028</v>
      </c>
      <c r="D650" s="14">
        <v>44529</v>
      </c>
      <c r="E650">
        <v>150.94999999999999</v>
      </c>
      <c r="H650" s="12">
        <f t="shared" si="10"/>
        <v>6.3801241929219737E-2</v>
      </c>
    </row>
    <row r="651" spans="1:8" x14ac:dyDescent="0.25">
      <c r="A651" t="s">
        <v>1029</v>
      </c>
      <c r="B651" t="s">
        <v>1030</v>
      </c>
      <c r="D651" s="14">
        <v>44526</v>
      </c>
      <c r="E651">
        <v>147.55000000000001</v>
      </c>
      <c r="H651" s="12">
        <f t="shared" si="10"/>
        <v>-2.2781554763899276E-2</v>
      </c>
    </row>
    <row r="652" spans="1:8" x14ac:dyDescent="0.25">
      <c r="A652" t="s">
        <v>1031</v>
      </c>
      <c r="B652" t="s">
        <v>1032</v>
      </c>
      <c r="D652" s="14">
        <v>44524</v>
      </c>
      <c r="E652">
        <v>145.35</v>
      </c>
      <c r="H652" s="12">
        <f t="shared" si="10"/>
        <v>-1.5022474384063657E-2</v>
      </c>
    </row>
    <row r="653" spans="1:8" x14ac:dyDescent="0.25">
      <c r="A653" t="s">
        <v>1033</v>
      </c>
      <c r="B653" t="s">
        <v>1034</v>
      </c>
      <c r="D653" s="14">
        <v>44523</v>
      </c>
      <c r="E653">
        <v>142.63</v>
      </c>
      <c r="H653" s="12">
        <f t="shared" si="10"/>
        <v>-1.8890762469554061E-2</v>
      </c>
    </row>
    <row r="654" spans="1:8" x14ac:dyDescent="0.25">
      <c r="A654" t="s">
        <v>1035</v>
      </c>
      <c r="B654" t="s">
        <v>1036</v>
      </c>
      <c r="D654" s="14">
        <v>44522</v>
      </c>
      <c r="E654">
        <v>148.86000000000001</v>
      </c>
      <c r="H654" s="12">
        <f t="shared" si="10"/>
        <v>4.2752402396433874E-2</v>
      </c>
    </row>
    <row r="655" spans="1:8" x14ac:dyDescent="0.25">
      <c r="A655" t="s">
        <v>1037</v>
      </c>
      <c r="B655" t="s">
        <v>1038</v>
      </c>
      <c r="D655" s="14">
        <v>44519</v>
      </c>
      <c r="E655">
        <v>162.21</v>
      </c>
      <c r="H655" s="12">
        <f t="shared" si="10"/>
        <v>8.588552513025853E-2</v>
      </c>
    </row>
    <row r="656" spans="1:8" x14ac:dyDescent="0.25">
      <c r="A656" t="s">
        <v>1039</v>
      </c>
      <c r="B656" t="s">
        <v>1040</v>
      </c>
      <c r="D656" s="14">
        <v>44518</v>
      </c>
      <c r="E656">
        <v>166.6</v>
      </c>
      <c r="H656" s="12">
        <f t="shared" si="10"/>
        <v>2.6703937670719019E-2</v>
      </c>
    </row>
    <row r="657" spans="1:8" x14ac:dyDescent="0.25">
      <c r="A657" t="s">
        <v>1041</v>
      </c>
      <c r="B657" t="s">
        <v>1042</v>
      </c>
      <c r="D657" s="14">
        <v>44517</v>
      </c>
      <c r="E657">
        <v>174.27</v>
      </c>
      <c r="H657" s="12">
        <f t="shared" si="10"/>
        <v>4.5010090939808657E-2</v>
      </c>
    </row>
    <row r="658" spans="1:8" x14ac:dyDescent="0.25">
      <c r="A658" t="s">
        <v>1043</v>
      </c>
      <c r="B658" t="s">
        <v>1044</v>
      </c>
      <c r="D658" s="14">
        <v>44516</v>
      </c>
      <c r="E658">
        <v>181.52</v>
      </c>
      <c r="H658" s="12">
        <f t="shared" si="10"/>
        <v>4.0760019799035388E-2</v>
      </c>
    </row>
    <row r="659" spans="1:8" x14ac:dyDescent="0.25">
      <c r="A659" t="s">
        <v>1045</v>
      </c>
      <c r="B659" t="s">
        <v>1046</v>
      </c>
      <c r="D659" s="14">
        <v>44515</v>
      </c>
      <c r="E659">
        <v>183.87</v>
      </c>
      <c r="H659" s="12">
        <f t="shared" si="10"/>
        <v>1.2863145694163853E-2</v>
      </c>
    </row>
    <row r="660" spans="1:8" x14ac:dyDescent="0.25">
      <c r="A660" s="11">
        <v>44541</v>
      </c>
      <c r="B660" t="s">
        <v>1047</v>
      </c>
      <c r="D660" s="14" t="s">
        <v>1454</v>
      </c>
      <c r="E660">
        <v>192.45</v>
      </c>
      <c r="H660" s="12">
        <f t="shared" si="10"/>
        <v>4.5607393564004881E-2</v>
      </c>
    </row>
    <row r="661" spans="1:8" x14ac:dyDescent="0.25">
      <c r="A661" s="11">
        <v>44511</v>
      </c>
      <c r="B661" t="s">
        <v>1048</v>
      </c>
      <c r="D661" s="14" t="s">
        <v>1455</v>
      </c>
      <c r="E661">
        <v>182.16</v>
      </c>
      <c r="H661" s="12">
        <f t="shared" si="10"/>
        <v>-5.4950957974270895E-2</v>
      </c>
    </row>
    <row r="662" spans="1:8" x14ac:dyDescent="0.25">
      <c r="A662" s="11">
        <v>44480</v>
      </c>
      <c r="B662" t="s">
        <v>1049</v>
      </c>
      <c r="D662" s="14" t="s">
        <v>1456</v>
      </c>
      <c r="E662">
        <v>176.39</v>
      </c>
      <c r="H662" s="12">
        <f t="shared" si="10"/>
        <v>-3.2187969132098454E-2</v>
      </c>
    </row>
    <row r="663" spans="1:8" x14ac:dyDescent="0.25">
      <c r="A663" s="11">
        <v>44450</v>
      </c>
      <c r="B663" t="s">
        <v>1050</v>
      </c>
      <c r="D663" s="14" t="s">
        <v>1457</v>
      </c>
      <c r="E663">
        <v>161</v>
      </c>
      <c r="H663" s="12">
        <f t="shared" si="10"/>
        <v>-9.1293087638922743E-2</v>
      </c>
    </row>
    <row r="664" spans="1:8" x14ac:dyDescent="0.25">
      <c r="A664" s="11">
        <v>44419</v>
      </c>
      <c r="B664" t="s">
        <v>1051</v>
      </c>
      <c r="D664" s="14" t="s">
        <v>1458</v>
      </c>
      <c r="E664">
        <v>160.5</v>
      </c>
      <c r="H664" s="12">
        <f t="shared" si="10"/>
        <v>-3.1104224143923909E-3</v>
      </c>
    </row>
    <row r="665" spans="1:8" x14ac:dyDescent="0.25">
      <c r="A665" s="11">
        <v>44327</v>
      </c>
      <c r="B665" t="s">
        <v>1052</v>
      </c>
      <c r="D665" s="14" t="s">
        <v>1459</v>
      </c>
      <c r="E665">
        <v>158.27000000000001</v>
      </c>
      <c r="H665" s="12">
        <f t="shared" si="10"/>
        <v>-1.3991507224878755E-2</v>
      </c>
    </row>
    <row r="666" spans="1:8" x14ac:dyDescent="0.25">
      <c r="A666" s="11">
        <v>44297</v>
      </c>
      <c r="B666" t="s">
        <v>1053</v>
      </c>
      <c r="D666" s="14" t="s">
        <v>1460</v>
      </c>
      <c r="E666">
        <v>164.1</v>
      </c>
      <c r="H666" s="12">
        <f t="shared" si="10"/>
        <v>3.6173562750853309E-2</v>
      </c>
    </row>
    <row r="667" spans="1:8" x14ac:dyDescent="0.25">
      <c r="A667" s="11">
        <v>44266</v>
      </c>
      <c r="B667" t="s">
        <v>1054</v>
      </c>
      <c r="D667" s="14" t="s">
        <v>1461</v>
      </c>
      <c r="E667">
        <v>165.15</v>
      </c>
      <c r="H667" s="12">
        <f t="shared" si="10"/>
        <v>6.378153740753614E-3</v>
      </c>
    </row>
    <row r="668" spans="1:8" x14ac:dyDescent="0.25">
      <c r="A668" s="11">
        <v>44238</v>
      </c>
      <c r="B668" t="s">
        <v>1055</v>
      </c>
      <c r="D668" s="14" t="s">
        <v>1462</v>
      </c>
      <c r="E668">
        <v>169.1</v>
      </c>
      <c r="H668" s="12">
        <f t="shared" si="10"/>
        <v>2.3636104067735829E-2</v>
      </c>
    </row>
    <row r="669" spans="1:8" x14ac:dyDescent="0.25">
      <c r="A669" s="11">
        <v>44207</v>
      </c>
      <c r="B669" t="s">
        <v>1056</v>
      </c>
      <c r="D669" s="14" t="s">
        <v>1463</v>
      </c>
      <c r="E669">
        <v>173.35</v>
      </c>
      <c r="H669" s="12">
        <f t="shared" si="10"/>
        <v>2.4822416226497914E-2</v>
      </c>
    </row>
    <row r="670" spans="1:8" x14ac:dyDescent="0.25">
      <c r="A670" t="s">
        <v>1057</v>
      </c>
      <c r="B670" t="s">
        <v>1058</v>
      </c>
      <c r="D670" s="14">
        <v>44498</v>
      </c>
      <c r="E670">
        <v>170.35</v>
      </c>
      <c r="H670" s="12">
        <f t="shared" si="10"/>
        <v>-1.7457528024056874E-2</v>
      </c>
    </row>
    <row r="671" spans="1:8" x14ac:dyDescent="0.25">
      <c r="A671" t="s">
        <v>1059</v>
      </c>
      <c r="B671" t="s">
        <v>1060</v>
      </c>
      <c r="D671" s="14">
        <v>44497</v>
      </c>
      <c r="E671">
        <v>174.02</v>
      </c>
      <c r="H671" s="12">
        <f t="shared" si="10"/>
        <v>2.1315091030902861E-2</v>
      </c>
    </row>
    <row r="672" spans="1:8" x14ac:dyDescent="0.25">
      <c r="A672" t="s">
        <v>1061</v>
      </c>
      <c r="B672" t="s">
        <v>1062</v>
      </c>
      <c r="D672" s="14">
        <v>44496</v>
      </c>
      <c r="E672">
        <v>176.95</v>
      </c>
      <c r="H672" s="12">
        <f t="shared" si="10"/>
        <v>1.6696971653594007E-2</v>
      </c>
    </row>
    <row r="673" spans="1:8" x14ac:dyDescent="0.25">
      <c r="A673" t="s">
        <v>1063</v>
      </c>
      <c r="B673" t="s">
        <v>1064</v>
      </c>
      <c r="D673" s="14">
        <v>44495</v>
      </c>
      <c r="E673">
        <v>184</v>
      </c>
      <c r="H673" s="12">
        <f t="shared" si="10"/>
        <v>3.9068550817513287E-2</v>
      </c>
    </row>
    <row r="674" spans="1:8" x14ac:dyDescent="0.25">
      <c r="A674" t="s">
        <v>1066</v>
      </c>
      <c r="B674" t="s">
        <v>1065</v>
      </c>
      <c r="D674" s="14">
        <v>44494</v>
      </c>
      <c r="E674">
        <v>188.49</v>
      </c>
      <c r="H674" s="12">
        <f t="shared" si="10"/>
        <v>2.4109197473979799E-2</v>
      </c>
    </row>
    <row r="675" spans="1:8" x14ac:dyDescent="0.25">
      <c r="A675" t="s">
        <v>1067</v>
      </c>
      <c r="B675" t="s">
        <v>1068</v>
      </c>
      <c r="D675" s="14">
        <v>44491</v>
      </c>
      <c r="E675">
        <v>187</v>
      </c>
      <c r="H675" s="12">
        <f t="shared" si="10"/>
        <v>-7.936338228378758E-3</v>
      </c>
    </row>
    <row r="676" spans="1:8" x14ac:dyDescent="0.25">
      <c r="A676" t="s">
        <v>1069</v>
      </c>
      <c r="B676" t="s">
        <v>1070</v>
      </c>
      <c r="D676" s="14">
        <v>44490</v>
      </c>
      <c r="E676">
        <v>185.28</v>
      </c>
      <c r="H676" s="12">
        <f t="shared" si="10"/>
        <v>-9.2404224699561624E-3</v>
      </c>
    </row>
    <row r="677" spans="1:8" x14ac:dyDescent="0.25">
      <c r="A677" t="s">
        <v>1071</v>
      </c>
      <c r="B677" t="s">
        <v>1072</v>
      </c>
      <c r="D677" s="14">
        <v>44489</v>
      </c>
      <c r="E677">
        <v>192.81</v>
      </c>
      <c r="H677" s="12">
        <f t="shared" si="10"/>
        <v>3.9837053666674123E-2</v>
      </c>
    </row>
    <row r="678" spans="1:8" x14ac:dyDescent="0.25">
      <c r="A678" t="s">
        <v>1073</v>
      </c>
      <c r="B678" t="s">
        <v>1074</v>
      </c>
      <c r="D678" s="14">
        <v>44488</v>
      </c>
      <c r="E678">
        <v>196.03</v>
      </c>
      <c r="H678" s="12">
        <f t="shared" si="10"/>
        <v>1.6562460691028544E-2</v>
      </c>
    </row>
    <row r="679" spans="1:8" x14ac:dyDescent="0.25">
      <c r="A679" t="s">
        <v>1075</v>
      </c>
      <c r="B679" t="s">
        <v>1076</v>
      </c>
      <c r="D679" s="14">
        <v>44487</v>
      </c>
      <c r="E679">
        <v>195.02</v>
      </c>
      <c r="H679" s="12">
        <f t="shared" si="10"/>
        <v>-5.1655913353600086E-3</v>
      </c>
    </row>
    <row r="680" spans="1:8" x14ac:dyDescent="0.25">
      <c r="A680" t="s">
        <v>1077</v>
      </c>
      <c r="B680" t="s">
        <v>1078</v>
      </c>
      <c r="D680" s="14">
        <v>44484</v>
      </c>
      <c r="E680">
        <v>191.41</v>
      </c>
      <c r="H680" s="12">
        <f t="shared" si="10"/>
        <v>-1.8684393148954644E-2</v>
      </c>
    </row>
    <row r="681" spans="1:8" x14ac:dyDescent="0.25">
      <c r="A681" t="s">
        <v>1079</v>
      </c>
      <c r="B681" t="s">
        <v>1080</v>
      </c>
      <c r="D681" s="14">
        <v>44483</v>
      </c>
      <c r="E681">
        <v>188.28</v>
      </c>
      <c r="H681" s="12">
        <f t="shared" si="10"/>
        <v>-1.6487507725076768E-2</v>
      </c>
    </row>
    <row r="682" spans="1:8" x14ac:dyDescent="0.25">
      <c r="A682" t="s">
        <v>1081</v>
      </c>
      <c r="B682" t="s">
        <v>1082</v>
      </c>
      <c r="D682" s="14">
        <v>44482</v>
      </c>
      <c r="E682">
        <v>185.24</v>
      </c>
      <c r="H682" s="12">
        <f t="shared" si="10"/>
        <v>-1.6277934920390327E-2</v>
      </c>
    </row>
    <row r="683" spans="1:8" x14ac:dyDescent="0.25">
      <c r="A683" s="11">
        <v>44540</v>
      </c>
      <c r="B683" t="s">
        <v>1083</v>
      </c>
      <c r="D683" s="14" t="s">
        <v>1464</v>
      </c>
      <c r="E683">
        <v>178.83</v>
      </c>
      <c r="H683" s="12">
        <f t="shared" si="10"/>
        <v>-3.5216647712606367E-2</v>
      </c>
    </row>
    <row r="684" spans="1:8" x14ac:dyDescent="0.25">
      <c r="A684" s="11">
        <v>44510</v>
      </c>
      <c r="B684" t="s">
        <v>1084</v>
      </c>
      <c r="D684" s="14" t="s">
        <v>1465</v>
      </c>
      <c r="E684">
        <v>173.76</v>
      </c>
      <c r="H684" s="12">
        <f t="shared" si="10"/>
        <v>-2.8760597154374418E-2</v>
      </c>
    </row>
    <row r="685" spans="1:8" x14ac:dyDescent="0.25">
      <c r="A685" s="11">
        <v>44418</v>
      </c>
      <c r="B685" t="s">
        <v>1085</v>
      </c>
      <c r="D685" s="14" t="s">
        <v>1466</v>
      </c>
      <c r="E685">
        <v>177.64</v>
      </c>
      <c r="H685" s="12">
        <f t="shared" si="10"/>
        <v>2.2083993678330971E-2</v>
      </c>
    </row>
    <row r="686" spans="1:8" x14ac:dyDescent="0.25">
      <c r="A686" s="11">
        <v>44387</v>
      </c>
      <c r="B686" t="s">
        <v>1086</v>
      </c>
      <c r="D686" s="14" t="s">
        <v>1467</v>
      </c>
      <c r="E686">
        <v>181.96</v>
      </c>
      <c r="H686" s="12">
        <f t="shared" si="10"/>
        <v>2.402785227790194E-2</v>
      </c>
    </row>
    <row r="687" spans="1:8" x14ac:dyDescent="0.25">
      <c r="A687" s="11">
        <v>44357</v>
      </c>
      <c r="B687" t="s">
        <v>1087</v>
      </c>
      <c r="D687" s="14" t="s">
        <v>1468</v>
      </c>
      <c r="E687">
        <v>177.61</v>
      </c>
      <c r="H687" s="12">
        <f t="shared" si="10"/>
        <v>-2.4196747422567895E-2</v>
      </c>
    </row>
    <row r="688" spans="1:8" x14ac:dyDescent="0.25">
      <c r="A688" s="11">
        <v>44326</v>
      </c>
      <c r="B688" t="s">
        <v>1088</v>
      </c>
      <c r="D688" s="14" t="s">
        <v>1469</v>
      </c>
      <c r="E688">
        <v>175.71</v>
      </c>
      <c r="H688" s="12">
        <f t="shared" si="10"/>
        <v>-1.0755226509434853E-2</v>
      </c>
    </row>
    <row r="689" spans="1:8" x14ac:dyDescent="0.25">
      <c r="A689" s="11">
        <v>44296</v>
      </c>
      <c r="B689" t="s">
        <v>1089</v>
      </c>
      <c r="D689" s="14" t="s">
        <v>1470</v>
      </c>
      <c r="E689">
        <v>177.16</v>
      </c>
      <c r="H689" s="12">
        <f t="shared" si="10"/>
        <v>8.2183702851967109E-3</v>
      </c>
    </row>
    <row r="690" spans="1:8" x14ac:dyDescent="0.25">
      <c r="A690" s="11">
        <v>44206</v>
      </c>
      <c r="B690" t="s">
        <v>1090</v>
      </c>
      <c r="D690" s="14" t="s">
        <v>1471</v>
      </c>
      <c r="E690">
        <v>184.22</v>
      </c>
      <c r="H690" s="12">
        <f t="shared" si="10"/>
        <v>3.9077416505092007E-2</v>
      </c>
    </row>
    <row r="691" spans="1:8" x14ac:dyDescent="0.25">
      <c r="A691" t="s">
        <v>1091</v>
      </c>
      <c r="B691" t="s">
        <v>1092</v>
      </c>
      <c r="D691" s="14">
        <v>44469</v>
      </c>
      <c r="E691">
        <v>182.68</v>
      </c>
      <c r="H691" s="12">
        <f t="shared" si="10"/>
        <v>-8.3947072432912669E-3</v>
      </c>
    </row>
    <row r="692" spans="1:8" x14ac:dyDescent="0.25">
      <c r="A692" t="s">
        <v>1094</v>
      </c>
      <c r="B692" t="s">
        <v>1095</v>
      </c>
      <c r="D692" s="14">
        <v>44468</v>
      </c>
      <c r="E692">
        <v>177.62</v>
      </c>
      <c r="H692" s="12">
        <f t="shared" si="10"/>
        <v>-2.8089551486440163E-2</v>
      </c>
    </row>
    <row r="693" spans="1:8" x14ac:dyDescent="0.25">
      <c r="A693" t="s">
        <v>1096</v>
      </c>
      <c r="B693" t="s">
        <v>1097</v>
      </c>
      <c r="D693" s="14">
        <v>44467</v>
      </c>
      <c r="E693">
        <v>182.64</v>
      </c>
      <c r="H693" s="12">
        <f t="shared" si="10"/>
        <v>2.7870565391181983E-2</v>
      </c>
    </row>
    <row r="694" spans="1:8" x14ac:dyDescent="0.25">
      <c r="A694" t="s">
        <v>1098</v>
      </c>
      <c r="B694" t="s">
        <v>1099</v>
      </c>
      <c r="D694" s="14">
        <v>44466</v>
      </c>
      <c r="E694">
        <v>198.11</v>
      </c>
      <c r="H694" s="12">
        <f t="shared" si="10"/>
        <v>8.1305429764695264E-2</v>
      </c>
    </row>
    <row r="695" spans="1:8" x14ac:dyDescent="0.25">
      <c r="A695" t="s">
        <v>1100</v>
      </c>
      <c r="B695" t="s">
        <v>1101</v>
      </c>
      <c r="D695" s="14">
        <v>44463</v>
      </c>
      <c r="E695">
        <v>202.98</v>
      </c>
      <c r="H695" s="12">
        <f t="shared" si="10"/>
        <v>2.4285020034436833E-2</v>
      </c>
    </row>
    <row r="696" spans="1:8" x14ac:dyDescent="0.25">
      <c r="A696" t="s">
        <v>1102</v>
      </c>
      <c r="B696" t="s">
        <v>1103</v>
      </c>
      <c r="D696" s="14">
        <v>44462</v>
      </c>
      <c r="E696">
        <v>207.95</v>
      </c>
      <c r="H696" s="12">
        <f t="shared" si="10"/>
        <v>2.419021416824867E-2</v>
      </c>
    </row>
    <row r="697" spans="1:8" x14ac:dyDescent="0.25">
      <c r="A697" t="s">
        <v>1104</v>
      </c>
      <c r="B697" t="s">
        <v>1105</v>
      </c>
      <c r="D697" s="14">
        <v>44461</v>
      </c>
      <c r="E697">
        <v>207.81</v>
      </c>
      <c r="H697" s="12">
        <f t="shared" si="10"/>
        <v>-6.7346548629729143E-4</v>
      </c>
    </row>
    <row r="698" spans="1:8" x14ac:dyDescent="0.25">
      <c r="A698" t="s">
        <v>1106</v>
      </c>
      <c r="B698" t="s">
        <v>1107</v>
      </c>
      <c r="D698" s="14">
        <v>44460</v>
      </c>
      <c r="E698">
        <v>204.71</v>
      </c>
      <c r="H698" s="12">
        <f t="shared" si="10"/>
        <v>-1.5029857250093396E-2</v>
      </c>
    </row>
    <row r="699" spans="1:8" x14ac:dyDescent="0.25">
      <c r="A699" t="s">
        <v>1108</v>
      </c>
      <c r="B699" t="s">
        <v>1109</v>
      </c>
      <c r="D699" s="14">
        <v>44459</v>
      </c>
      <c r="E699">
        <v>196.33</v>
      </c>
      <c r="H699" s="12">
        <f t="shared" si="10"/>
        <v>-4.1797426541872275E-2</v>
      </c>
    </row>
    <row r="700" spans="1:8" x14ac:dyDescent="0.25">
      <c r="A700" t="s">
        <v>1110</v>
      </c>
      <c r="B700" t="s">
        <v>1111</v>
      </c>
      <c r="D700" s="14">
        <v>44456</v>
      </c>
      <c r="E700">
        <v>200.31</v>
      </c>
      <c r="H700" s="12">
        <f t="shared" si="10"/>
        <v>2.0069249627229398E-2</v>
      </c>
    </row>
    <row r="701" spans="1:8" x14ac:dyDescent="0.25">
      <c r="A701" t="s">
        <v>1112</v>
      </c>
      <c r="B701" t="s">
        <v>1113</v>
      </c>
      <c r="D701" s="14">
        <v>44455</v>
      </c>
      <c r="E701">
        <v>194.72</v>
      </c>
      <c r="H701" s="12">
        <f t="shared" si="10"/>
        <v>-2.8303537298670082E-2</v>
      </c>
    </row>
    <row r="702" spans="1:8" x14ac:dyDescent="0.25">
      <c r="A702" t="s">
        <v>1114</v>
      </c>
      <c r="B702" t="s">
        <v>1115</v>
      </c>
      <c r="D702" s="14">
        <v>44454</v>
      </c>
      <c r="E702">
        <v>188.69</v>
      </c>
      <c r="H702" s="12">
        <f t="shared" si="10"/>
        <v>-3.1457172439594422E-2</v>
      </c>
    </row>
    <row r="703" spans="1:8" x14ac:dyDescent="0.25">
      <c r="A703" t="s">
        <v>1116</v>
      </c>
      <c r="B703" t="s">
        <v>1117</v>
      </c>
      <c r="D703" s="14">
        <v>44453</v>
      </c>
      <c r="E703">
        <v>189.99</v>
      </c>
      <c r="H703" s="12">
        <f t="shared" si="10"/>
        <v>6.8659823968259632E-3</v>
      </c>
    </row>
    <row r="704" spans="1:8" x14ac:dyDescent="0.25">
      <c r="A704" t="s">
        <v>1118</v>
      </c>
      <c r="B704" t="s">
        <v>1119</v>
      </c>
      <c r="D704" s="14">
        <v>44452</v>
      </c>
      <c r="E704">
        <v>189.17</v>
      </c>
      <c r="H704" s="12">
        <f t="shared" si="10"/>
        <v>-4.3253575188767455E-3</v>
      </c>
    </row>
    <row r="705" spans="1:8" x14ac:dyDescent="0.25">
      <c r="A705" s="11">
        <v>44478</v>
      </c>
      <c r="B705" t="s">
        <v>1120</v>
      </c>
      <c r="D705" s="14" t="s">
        <v>1472</v>
      </c>
      <c r="E705">
        <v>180.47</v>
      </c>
      <c r="H705" s="12">
        <f t="shared" si="10"/>
        <v>-4.7081522704365213E-2</v>
      </c>
    </row>
    <row r="706" spans="1:8" x14ac:dyDescent="0.25">
      <c r="A706" s="11">
        <v>44448</v>
      </c>
      <c r="B706" t="s">
        <v>1121</v>
      </c>
      <c r="D706" s="14" t="s">
        <v>1473</v>
      </c>
      <c r="E706">
        <v>183.86</v>
      </c>
      <c r="H706" s="12">
        <f t="shared" si="10"/>
        <v>1.8610039462401876E-2</v>
      </c>
    </row>
    <row r="707" spans="1:8" x14ac:dyDescent="0.25">
      <c r="A707" s="11">
        <v>44417</v>
      </c>
      <c r="B707" t="s">
        <v>1122</v>
      </c>
      <c r="D707" s="14" t="s">
        <v>1474</v>
      </c>
      <c r="E707">
        <v>181.44</v>
      </c>
      <c r="H707" s="12">
        <f t="shared" si="10"/>
        <v>-1.3249577896221432E-2</v>
      </c>
    </row>
    <row r="708" spans="1:8" x14ac:dyDescent="0.25">
      <c r="A708" s="11">
        <v>44386</v>
      </c>
      <c r="B708" t="s">
        <v>1123</v>
      </c>
      <c r="D708" s="14" t="s">
        <v>1475</v>
      </c>
      <c r="E708">
        <v>182.45</v>
      </c>
      <c r="H708" s="12">
        <f t="shared" ref="H708:H754" si="11">LN(E708/E707)</f>
        <v>5.5511423430692937E-3</v>
      </c>
    </row>
    <row r="709" spans="1:8" x14ac:dyDescent="0.25">
      <c r="A709" s="11">
        <v>44264</v>
      </c>
      <c r="B709" t="s">
        <v>1124</v>
      </c>
      <c r="D709" s="14" t="s">
        <v>1476</v>
      </c>
      <c r="E709">
        <v>183.9</v>
      </c>
      <c r="H709" s="12">
        <f t="shared" si="11"/>
        <v>7.9159687278188423E-3</v>
      </c>
    </row>
    <row r="710" spans="1:8" x14ac:dyDescent="0.25">
      <c r="A710" s="11">
        <v>44236</v>
      </c>
      <c r="B710" t="s">
        <v>1125</v>
      </c>
      <c r="D710" s="14" t="s">
        <v>1477</v>
      </c>
      <c r="E710">
        <v>183.05</v>
      </c>
      <c r="H710" s="12">
        <f t="shared" si="11"/>
        <v>-4.6327920440301503E-3</v>
      </c>
    </row>
    <row r="711" spans="1:8" x14ac:dyDescent="0.25">
      <c r="A711" s="11">
        <v>44205</v>
      </c>
      <c r="B711" t="s">
        <v>1126</v>
      </c>
      <c r="D711" s="14" t="s">
        <v>1478</v>
      </c>
      <c r="E711">
        <v>178.57</v>
      </c>
      <c r="H711" s="12">
        <f t="shared" si="11"/>
        <v>-2.4778658357211977E-2</v>
      </c>
    </row>
    <row r="712" spans="1:8" x14ac:dyDescent="0.25">
      <c r="A712" t="s">
        <v>1127</v>
      </c>
      <c r="B712" t="s">
        <v>1128</v>
      </c>
      <c r="D712" s="14">
        <v>44439</v>
      </c>
      <c r="E712">
        <v>179.51</v>
      </c>
      <c r="H712" s="12">
        <f t="shared" si="11"/>
        <v>5.2502354739454174E-3</v>
      </c>
    </row>
    <row r="713" spans="1:8" x14ac:dyDescent="0.25">
      <c r="A713" t="s">
        <v>1129</v>
      </c>
      <c r="B713" t="s">
        <v>1130</v>
      </c>
      <c r="D713" s="14">
        <v>44438</v>
      </c>
      <c r="E713">
        <v>182.94</v>
      </c>
      <c r="H713" s="12">
        <f t="shared" si="11"/>
        <v>1.8927313545239612E-2</v>
      </c>
    </row>
    <row r="714" spans="1:8" x14ac:dyDescent="0.25">
      <c r="A714" t="s">
        <v>1131</v>
      </c>
      <c r="B714" t="s">
        <v>1132</v>
      </c>
      <c r="D714" s="14">
        <v>44435</v>
      </c>
      <c r="E714">
        <v>178.18</v>
      </c>
      <c r="H714" s="12">
        <f t="shared" si="11"/>
        <v>-2.6363954935720694E-2</v>
      </c>
    </row>
    <row r="715" spans="1:8" x14ac:dyDescent="0.25">
      <c r="A715" t="s">
        <v>1133</v>
      </c>
      <c r="B715" t="s">
        <v>1093</v>
      </c>
      <c r="D715" s="14">
        <v>44434</v>
      </c>
      <c r="E715">
        <v>177.95</v>
      </c>
      <c r="H715" s="12">
        <f t="shared" si="11"/>
        <v>-1.2916633362961677E-3</v>
      </c>
    </row>
    <row r="716" spans="1:8" x14ac:dyDescent="0.25">
      <c r="A716" t="s">
        <v>1134</v>
      </c>
      <c r="B716" t="s">
        <v>1135</v>
      </c>
      <c r="D716" s="14">
        <v>44433</v>
      </c>
      <c r="E716">
        <v>174.65</v>
      </c>
      <c r="H716" s="12">
        <f t="shared" si="11"/>
        <v>-1.8718640703360621E-2</v>
      </c>
    </row>
    <row r="717" spans="1:8" x14ac:dyDescent="0.25">
      <c r="A717" t="s">
        <v>1136</v>
      </c>
      <c r="B717" t="s">
        <v>1137</v>
      </c>
      <c r="D717" s="14">
        <v>44432</v>
      </c>
      <c r="E717">
        <v>172.62</v>
      </c>
      <c r="H717" s="12">
        <f t="shared" si="11"/>
        <v>-1.1691324461329422E-2</v>
      </c>
    </row>
    <row r="718" spans="1:8" x14ac:dyDescent="0.25">
      <c r="A718" t="s">
        <v>1138</v>
      </c>
      <c r="B718" t="s">
        <v>1139</v>
      </c>
      <c r="D718" s="14">
        <v>44431</v>
      </c>
      <c r="E718">
        <v>164.77</v>
      </c>
      <c r="H718" s="12">
        <f t="shared" si="11"/>
        <v>-4.6542084722171397E-2</v>
      </c>
    </row>
    <row r="719" spans="1:8" x14ac:dyDescent="0.25">
      <c r="A719" t="s">
        <v>1140</v>
      </c>
      <c r="B719" t="s">
        <v>1141</v>
      </c>
      <c r="D719" s="14">
        <v>44428</v>
      </c>
      <c r="E719">
        <v>164.33</v>
      </c>
      <c r="H719" s="12">
        <f t="shared" si="11"/>
        <v>-2.6739608761414567E-3</v>
      </c>
    </row>
    <row r="720" spans="1:8" x14ac:dyDescent="0.25">
      <c r="A720" t="s">
        <v>1142</v>
      </c>
      <c r="B720" t="s">
        <v>1143</v>
      </c>
      <c r="D720" s="14">
        <v>44427</v>
      </c>
      <c r="E720">
        <v>161.38</v>
      </c>
      <c r="H720" s="12">
        <f t="shared" si="11"/>
        <v>-1.8114768772838165E-2</v>
      </c>
    </row>
    <row r="721" spans="1:8" x14ac:dyDescent="0.25">
      <c r="A721" t="s">
        <v>1144</v>
      </c>
      <c r="B721" t="s">
        <v>1145</v>
      </c>
      <c r="D721" s="14">
        <v>44426</v>
      </c>
      <c r="E721">
        <v>162.27000000000001</v>
      </c>
      <c r="H721" s="12">
        <f t="shared" si="11"/>
        <v>5.4997821310849675E-3</v>
      </c>
    </row>
    <row r="722" spans="1:8" x14ac:dyDescent="0.25">
      <c r="A722" t="s">
        <v>1146</v>
      </c>
      <c r="B722" t="s">
        <v>1147</v>
      </c>
      <c r="D722" s="14">
        <v>44425</v>
      </c>
      <c r="E722">
        <v>164.16</v>
      </c>
      <c r="H722" s="12">
        <f t="shared" si="11"/>
        <v>1.1579947430959418E-2</v>
      </c>
    </row>
    <row r="723" spans="1:8" x14ac:dyDescent="0.25">
      <c r="A723" t="s">
        <v>1148</v>
      </c>
      <c r="B723" t="s">
        <v>1149</v>
      </c>
      <c r="D723" s="14">
        <v>44424</v>
      </c>
      <c r="E723">
        <v>166.73</v>
      </c>
      <c r="H723" s="12">
        <f t="shared" si="11"/>
        <v>1.5534175589962795E-2</v>
      </c>
    </row>
    <row r="724" spans="1:8" x14ac:dyDescent="0.25">
      <c r="A724" t="s">
        <v>1150</v>
      </c>
      <c r="B724" t="s">
        <v>1151</v>
      </c>
      <c r="D724" s="14">
        <v>44421</v>
      </c>
      <c r="E724">
        <v>171.56</v>
      </c>
      <c r="H724" s="12">
        <f t="shared" si="11"/>
        <v>2.8557322076312189E-2</v>
      </c>
    </row>
    <row r="725" spans="1:8" x14ac:dyDescent="0.25">
      <c r="A725" s="11">
        <v>44538</v>
      </c>
      <c r="B725" t="s">
        <v>1152</v>
      </c>
      <c r="D725" s="14" t="s">
        <v>1479</v>
      </c>
      <c r="E725">
        <v>172.08</v>
      </c>
      <c r="H725" s="12">
        <f t="shared" si="11"/>
        <v>3.0264253107950526E-3</v>
      </c>
    </row>
    <row r="726" spans="1:8" x14ac:dyDescent="0.25">
      <c r="A726" s="11">
        <v>44508</v>
      </c>
      <c r="B726" t="s">
        <v>1153</v>
      </c>
      <c r="D726" s="14" t="s">
        <v>1480</v>
      </c>
      <c r="E726">
        <v>171.84</v>
      </c>
      <c r="H726" s="12">
        <f t="shared" si="11"/>
        <v>-1.3956736389748026E-3</v>
      </c>
    </row>
    <row r="727" spans="1:8" x14ac:dyDescent="0.25">
      <c r="A727" s="11">
        <v>44477</v>
      </c>
      <c r="B727" t="s">
        <v>1154</v>
      </c>
      <c r="D727" s="14" t="s">
        <v>1481</v>
      </c>
      <c r="E727">
        <v>172.27</v>
      </c>
      <c r="H727" s="12">
        <f t="shared" si="11"/>
        <v>2.4992021377778645E-3</v>
      </c>
    </row>
    <row r="728" spans="1:8" x14ac:dyDescent="0.25">
      <c r="A728" s="11">
        <v>44447</v>
      </c>
      <c r="B728" t="s">
        <v>1155</v>
      </c>
      <c r="D728" s="14" t="s">
        <v>1482</v>
      </c>
      <c r="E728">
        <v>178.45</v>
      </c>
      <c r="H728" s="12">
        <f t="shared" si="11"/>
        <v>3.524543647789153E-2</v>
      </c>
    </row>
    <row r="729" spans="1:8" x14ac:dyDescent="0.25">
      <c r="A729" s="11">
        <v>44355</v>
      </c>
      <c r="B729" t="s">
        <v>1156</v>
      </c>
      <c r="D729" s="14" t="s">
        <v>1483</v>
      </c>
      <c r="E729">
        <v>168.52</v>
      </c>
      <c r="H729" s="12">
        <f t="shared" si="11"/>
        <v>-5.7254012825353452E-2</v>
      </c>
    </row>
    <row r="730" spans="1:8" x14ac:dyDescent="0.25">
      <c r="A730" s="11">
        <v>44324</v>
      </c>
      <c r="B730" t="s">
        <v>1157</v>
      </c>
      <c r="D730" s="14" t="s">
        <v>1484</v>
      </c>
      <c r="E730">
        <v>175.06</v>
      </c>
      <c r="H730" s="12">
        <f t="shared" si="11"/>
        <v>3.8074335193476146E-2</v>
      </c>
    </row>
    <row r="731" spans="1:8" x14ac:dyDescent="0.25">
      <c r="A731" s="11">
        <v>44294</v>
      </c>
      <c r="B731" t="s">
        <v>1158</v>
      </c>
      <c r="D731" s="14" t="s">
        <v>1485</v>
      </c>
      <c r="E731">
        <v>230.58</v>
      </c>
      <c r="H731" s="12">
        <f t="shared" si="11"/>
        <v>0.27546910150051562</v>
      </c>
    </row>
    <row r="732" spans="1:8" x14ac:dyDescent="0.25">
      <c r="A732" s="11">
        <v>44263</v>
      </c>
      <c r="B732" t="s">
        <v>1159</v>
      </c>
      <c r="D732" s="14" t="s">
        <v>1486</v>
      </c>
      <c r="E732">
        <v>230.12</v>
      </c>
      <c r="H732" s="12">
        <f t="shared" si="11"/>
        <v>-1.9969618097148635E-3</v>
      </c>
    </row>
    <row r="733" spans="1:8" x14ac:dyDescent="0.25">
      <c r="A733" s="11">
        <v>44235</v>
      </c>
      <c r="B733" t="s">
        <v>1160</v>
      </c>
      <c r="D733" s="14" t="s">
        <v>1487</v>
      </c>
      <c r="E733">
        <v>233.64</v>
      </c>
      <c r="H733" s="12">
        <f t="shared" si="11"/>
        <v>1.5180557177015799E-2</v>
      </c>
    </row>
    <row r="734" spans="1:8" x14ac:dyDescent="0.25">
      <c r="A734" t="s">
        <v>1161</v>
      </c>
      <c r="B734" t="s">
        <v>1162</v>
      </c>
      <c r="D734" s="14">
        <v>44407</v>
      </c>
      <c r="E734">
        <v>248.91</v>
      </c>
      <c r="H734" s="12">
        <f t="shared" si="11"/>
        <v>6.3309916172195002E-2</v>
      </c>
    </row>
    <row r="735" spans="1:8" x14ac:dyDescent="0.25">
      <c r="A735" t="s">
        <v>1163</v>
      </c>
      <c r="B735" t="s">
        <v>1164</v>
      </c>
      <c r="D735" s="14">
        <v>44406</v>
      </c>
      <c r="E735">
        <v>256.74</v>
      </c>
      <c r="H735" s="12">
        <f t="shared" si="11"/>
        <v>3.0972514312476933E-2</v>
      </c>
    </row>
    <row r="736" spans="1:8" x14ac:dyDescent="0.25">
      <c r="A736" t="s">
        <v>1165</v>
      </c>
      <c r="B736" t="s">
        <v>1166</v>
      </c>
      <c r="D736" s="14">
        <v>44405</v>
      </c>
      <c r="E736">
        <v>258.60000000000002</v>
      </c>
      <c r="H736" s="12">
        <f t="shared" si="11"/>
        <v>7.2185666809766961E-3</v>
      </c>
    </row>
    <row r="737" spans="1:8" x14ac:dyDescent="0.25">
      <c r="A737" t="s">
        <v>1167</v>
      </c>
      <c r="B737" t="s">
        <v>1168</v>
      </c>
      <c r="D737" s="14">
        <v>44404</v>
      </c>
      <c r="E737">
        <v>244.81</v>
      </c>
      <c r="H737" s="12">
        <f t="shared" si="11"/>
        <v>-5.4800066860708714E-2</v>
      </c>
    </row>
    <row r="738" spans="1:8" x14ac:dyDescent="0.25">
      <c r="A738" t="s">
        <v>1169</v>
      </c>
      <c r="B738" t="s">
        <v>1170</v>
      </c>
      <c r="D738" s="14">
        <v>44403</v>
      </c>
      <c r="E738">
        <v>241.04</v>
      </c>
      <c r="H738" s="12">
        <f t="shared" si="11"/>
        <v>-1.551950465500275E-2</v>
      </c>
    </row>
    <row r="739" spans="1:8" x14ac:dyDescent="0.25">
      <c r="A739" t="s">
        <v>1171</v>
      </c>
      <c r="B739" t="s">
        <v>1172</v>
      </c>
      <c r="D739" s="14">
        <v>44400</v>
      </c>
      <c r="E739">
        <v>240.8</v>
      </c>
      <c r="H739" s="12">
        <f t="shared" si="11"/>
        <v>-9.9618138737975637E-4</v>
      </c>
    </row>
    <row r="740" spans="1:8" x14ac:dyDescent="0.25">
      <c r="A740" t="s">
        <v>1174</v>
      </c>
      <c r="B740" t="s">
        <v>1173</v>
      </c>
      <c r="D740" s="14">
        <v>44399</v>
      </c>
      <c r="E740">
        <v>232.91</v>
      </c>
      <c r="H740" s="12">
        <f t="shared" si="11"/>
        <v>-3.331460058335E-2</v>
      </c>
    </row>
    <row r="741" spans="1:8" x14ac:dyDescent="0.25">
      <c r="A741" t="s">
        <v>1175</v>
      </c>
      <c r="B741" t="s">
        <v>1176</v>
      </c>
      <c r="D741" s="14">
        <v>44398</v>
      </c>
      <c r="E741">
        <v>234.37</v>
      </c>
      <c r="H741" s="12">
        <f t="shared" si="11"/>
        <v>6.2489503124670545E-3</v>
      </c>
    </row>
    <row r="742" spans="1:8" x14ac:dyDescent="0.25">
      <c r="A742" t="s">
        <v>1178</v>
      </c>
      <c r="B742" t="s">
        <v>1177</v>
      </c>
      <c r="D742" s="14">
        <v>44397</v>
      </c>
      <c r="E742">
        <v>225.96</v>
      </c>
      <c r="H742" s="12">
        <f t="shared" si="11"/>
        <v>-3.6543070706721824E-2</v>
      </c>
    </row>
    <row r="743" spans="1:8" x14ac:dyDescent="0.25">
      <c r="A743" t="s">
        <v>1179</v>
      </c>
      <c r="B743" t="s">
        <v>1180</v>
      </c>
      <c r="D743" s="14">
        <v>44396</v>
      </c>
      <c r="E743">
        <v>217.62</v>
      </c>
      <c r="H743" s="12">
        <f t="shared" si="11"/>
        <v>-3.760756993419534E-2</v>
      </c>
    </row>
    <row r="744" spans="1:8" x14ac:dyDescent="0.25">
      <c r="A744" t="s">
        <v>1181</v>
      </c>
      <c r="B744" t="s">
        <v>1182</v>
      </c>
      <c r="D744" s="14">
        <v>44393</v>
      </c>
      <c r="E744">
        <v>204.18</v>
      </c>
      <c r="H744" s="12">
        <f t="shared" si="11"/>
        <v>-6.3748464781996667E-2</v>
      </c>
    </row>
    <row r="745" spans="1:8" x14ac:dyDescent="0.25">
      <c r="A745" t="s">
        <v>1183</v>
      </c>
      <c r="B745" t="s">
        <v>1184</v>
      </c>
      <c r="D745" s="14">
        <v>44392</v>
      </c>
      <c r="E745">
        <v>209.79</v>
      </c>
      <c r="H745" s="12">
        <f t="shared" si="11"/>
        <v>2.7105072643015777E-2</v>
      </c>
    </row>
    <row r="746" spans="1:8" x14ac:dyDescent="0.25">
      <c r="A746" t="s">
        <v>1185</v>
      </c>
      <c r="B746" t="s">
        <v>1186</v>
      </c>
      <c r="D746" s="14">
        <v>44391</v>
      </c>
      <c r="E746">
        <v>216.6</v>
      </c>
      <c r="H746" s="12">
        <f t="shared" si="11"/>
        <v>3.1945304183005008E-2</v>
      </c>
    </row>
    <row r="747" spans="1:8" x14ac:dyDescent="0.25">
      <c r="A747" t="s">
        <v>1187</v>
      </c>
      <c r="B747" t="s">
        <v>1188</v>
      </c>
      <c r="D747" s="14">
        <v>44390</v>
      </c>
      <c r="E747">
        <v>230.94</v>
      </c>
      <c r="H747" s="12">
        <f t="shared" si="11"/>
        <v>6.4105601956819608E-2</v>
      </c>
    </row>
    <row r="748" spans="1:8" x14ac:dyDescent="0.25">
      <c r="A748" s="11">
        <v>44537</v>
      </c>
      <c r="B748" t="s">
        <v>1189</v>
      </c>
      <c r="D748" s="14" t="s">
        <v>1488</v>
      </c>
      <c r="E748">
        <v>233.8</v>
      </c>
      <c r="H748" s="12">
        <f t="shared" si="11"/>
        <v>1.230811251425845E-2</v>
      </c>
    </row>
    <row r="749" spans="1:8" x14ac:dyDescent="0.25">
      <c r="A749" s="11">
        <v>44446</v>
      </c>
      <c r="B749" t="s">
        <v>1190</v>
      </c>
      <c r="D749" s="14" t="s">
        <v>1489</v>
      </c>
      <c r="E749">
        <v>240.82</v>
      </c>
      <c r="H749" s="12">
        <f t="shared" si="11"/>
        <v>2.9583717426104814E-2</v>
      </c>
    </row>
    <row r="750" spans="1:8" x14ac:dyDescent="0.25">
      <c r="A750" s="11">
        <v>44415</v>
      </c>
      <c r="B750" t="s">
        <v>1191</v>
      </c>
      <c r="D750" s="14" t="s">
        <v>1490</v>
      </c>
      <c r="E750">
        <v>238.18</v>
      </c>
      <c r="H750" s="12">
        <f t="shared" si="11"/>
        <v>-1.1023076124223105E-2</v>
      </c>
    </row>
    <row r="751" spans="1:8" x14ac:dyDescent="0.25">
      <c r="A751" s="11">
        <v>44384</v>
      </c>
      <c r="B751" t="s">
        <v>1192</v>
      </c>
      <c r="D751" s="14" t="s">
        <v>1491</v>
      </c>
      <c r="E751">
        <v>241.05</v>
      </c>
      <c r="H751" s="12">
        <f t="shared" si="11"/>
        <v>1.1977690511781512E-2</v>
      </c>
    </row>
    <row r="752" spans="1:8" x14ac:dyDescent="0.25">
      <c r="A752" s="11">
        <v>44354</v>
      </c>
      <c r="B752" t="s">
        <v>1193</v>
      </c>
      <c r="D752" s="14" t="s">
        <v>1492</v>
      </c>
      <c r="E752">
        <v>241.82</v>
      </c>
      <c r="H752" s="12">
        <f t="shared" si="11"/>
        <v>3.1892668944693268E-3</v>
      </c>
    </row>
    <row r="753" spans="1:8" x14ac:dyDescent="0.25">
      <c r="A753" s="11">
        <v>44234</v>
      </c>
      <c r="B753" t="s">
        <v>1194</v>
      </c>
      <c r="D753" s="14" t="s">
        <v>1493</v>
      </c>
      <c r="E753">
        <v>241</v>
      </c>
      <c r="H753" s="12">
        <f t="shared" si="11"/>
        <v>-3.396714255445619E-3</v>
      </c>
    </row>
    <row r="754" spans="1:8" x14ac:dyDescent="0.25">
      <c r="A754" s="11">
        <v>44203</v>
      </c>
      <c r="B754" t="s">
        <v>1195</v>
      </c>
      <c r="D754" s="14" t="s">
        <v>1494</v>
      </c>
      <c r="E754">
        <v>240.06</v>
      </c>
      <c r="H754" s="12">
        <f t="shared" si="11"/>
        <v>-3.9080413934562764E-3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 1</vt:lpstr>
      <vt:lpstr>Q2</vt:lpstr>
      <vt:lpstr>Historical Vol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Eran Iohan</dc:creator>
  <cp:lastModifiedBy>Bar Artmayer (IL)</cp:lastModifiedBy>
  <dcterms:created xsi:type="dcterms:W3CDTF">2026-05-16T18:43:46Z</dcterms:created>
  <dcterms:modified xsi:type="dcterms:W3CDTF">2026-05-31T08:28:17Z</dcterms:modified>
</cp:coreProperties>
</file>